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17" documentId="120_S{2AC9BD13-BADA-5192-A53E-5A8FF88502F6}" xr6:coauthVersionLast="47" xr6:coauthVersionMax="47" xr10:uidLastSave="{B61B2688-0A7A-475B-888C-C5652E026F08}"/>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alcChain>
</file>

<file path=xl/sharedStrings.xml><?xml version="1.0" encoding="utf-8"?>
<sst xmlns="http://schemas.openxmlformats.org/spreadsheetml/2006/main" count="181552" uniqueCount="39152">
  <si>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</si>
  <si>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</si>
  <si>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</si>
  <si>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</si>
  <si>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</si>
  <si>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</si>
  <si>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</si>
  <si>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</si>
  <si>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</si>
  <si>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</si>
  <si>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</si>
  <si>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</si>
  <si>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</si>
  <si>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</si>
  <si>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</si>
  <si>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</si>
  <si>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</si>
  <si>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</si>
  <si>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</si>
  <si>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</si>
  <si>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</si>
  <si>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</si>
  <si>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</si>
  <si>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</si>
  <si>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</si>
  <si>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</si>
  <si>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</si>
  <si>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</si>
  <si>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</si>
  <si>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</si>
  <si>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</si>
  <si>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</si>
  <si>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</si>
  <si>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</si>
  <si>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</si>
  <si>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</si>
  <si>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</si>
  <si>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</si>
  <si>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</si>
  <si>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</si>
  <si>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</si>
  <si>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</si>
  <si>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</si>
  <si>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</si>
  <si>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</si>
  <si>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</si>
  <si>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</si>
  <si>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</si>
  <si>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</si>
  <si>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</si>
  <si>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</si>
  <si>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</si>
  <si>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</si>
  <si>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</si>
  <si>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</si>
  <si>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</si>
  <si>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</si>
  <si>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</si>
  <si>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</si>
  <si>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</si>
  <si>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</si>
  <si>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</si>
  <si>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</si>
  <si>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</si>
  <si>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</si>
  <si>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</si>
  <si>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</si>
  <si>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</si>
  <si>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</si>
  <si>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</si>
  <si>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</si>
  <si>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</si>
  <si>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</si>
  <si>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</si>
  <si>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</si>
  <si>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</si>
  <si>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</si>
  <si>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</si>
  <si>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</si>
  <si>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</si>
  <si>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</si>
  <si>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</si>
  <si>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</si>
  <si>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</si>
  <si>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</si>
  <si>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</si>
  <si>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</si>
  <si>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</si>
  <si>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</si>
  <si>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</si>
  <si>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</si>
  <si>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</si>
  <si>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</si>
  <si>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</si>
  <si>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</si>
  <si>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</si>
  <si>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</si>
  <si>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</si>
  <si>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</si>
  <si>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</si>
  <si>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</si>
  <si>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</si>
  <si>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</si>
  <si>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</si>
  <si>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</si>
  <si>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</si>
  <si>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</si>
  <si>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</si>
  <si>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</si>
  <si>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</si>
  <si>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</si>
  <si>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</si>
  <si>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</si>
  <si>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</si>
  <si>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</si>
  <si>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</si>
  <si>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</si>
  <si>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</si>
  <si>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</si>
  <si>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</si>
  <si>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</si>
  <si>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</si>
  <si>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</si>
  <si>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</si>
  <si>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</si>
  <si>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</si>
  <si>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</si>
  <si>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</si>
  <si>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</si>
  <si>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</si>
  <si>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</si>
  <si>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</si>
  <si>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</si>
  <si>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</si>
  <si>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</si>
  <si>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</si>
  <si>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</si>
  <si>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</si>
  <si>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</si>
  <si>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</si>
  <si>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</si>
  <si>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</si>
  <si>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</si>
  <si>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</si>
  <si>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</si>
  <si>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</si>
  <si>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</si>
  <si>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</si>
  <si>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</si>
  <si>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</si>
  <si>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</si>
  <si>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</si>
  <si>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</si>
  <si>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</si>
  <si>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</si>
  <si>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</si>
  <si>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</si>
  <si>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</si>
  <si>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</si>
  <si>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</si>
  <si>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</si>
  <si>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</si>
  <si>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</si>
  <si>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</si>
  <si>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</si>
  <si>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</si>
  <si>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</si>
  <si>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</si>
  <si>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</si>
  <si>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</si>
  <si>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</si>
  <si>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</si>
  <si>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</si>
  <si>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</si>
  <si>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</si>
  <si>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</si>
  <si>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</si>
  <si>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</si>
  <si>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</si>
  <si>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</si>
  <si>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</si>
  <si>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</si>
  <si>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</si>
  <si>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</si>
  <si>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</si>
  <si>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</si>
  <si>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</si>
  <si>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</si>
  <si>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</si>
  <si>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</si>
  <si>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</si>
  <si>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</si>
  <si>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</si>
  <si>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</si>
  <si>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</si>
  <si>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</si>
  <si>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</si>
  <si>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</si>
  <si>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</si>
  <si>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</si>
  <si>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</si>
  <si>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</si>
  <si>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</si>
  <si>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</si>
  <si>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</si>
  <si>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</si>
  <si>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</si>
  <si>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</si>
  <si>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</si>
  <si>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</si>
  <si>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</si>
  <si>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</si>
  <si>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</si>
  <si>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</si>
  <si>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</si>
  <si>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</si>
  <si>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</si>
  <si>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</si>
  <si>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</si>
  <si>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</si>
  <si>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</si>
  <si>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</si>
  <si>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</si>
  <si>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</si>
  <si>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</si>
  <si>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</si>
  <si>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</si>
  <si>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</si>
  <si>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</si>
  <si>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</si>
  <si>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</si>
  <si>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</si>
  <si>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</si>
  <si>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</si>
  <si>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</si>
  <si>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</si>
  <si>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</si>
  <si>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</si>
  <si>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</si>
  <si>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</si>
  <si>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</si>
  <si>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</si>
  <si>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</si>
  <si>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</si>
  <si>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</si>
  <si>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</si>
  <si>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</si>
  <si>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</si>
  <si>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</si>
  <si>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</si>
  <si>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</si>
  <si>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</si>
  <si>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</si>
  <si>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</si>
  <si>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</si>
  <si>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</si>
  <si>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</si>
  <si>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</si>
  <si>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</si>
  <si>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</si>
  <si>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</si>
  <si>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</si>
  <si>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</si>
  <si>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</si>
  <si>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</si>
  <si>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</si>
  <si>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</si>
  <si>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</si>
  <si>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</si>
  <si>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</si>
  <si>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</si>
  <si>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</si>
  <si>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</si>
  <si>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</si>
  <si>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</si>
  <si>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</si>
  <si>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</si>
  <si>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</si>
  <si>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</si>
  <si>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</si>
  <si>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</si>
  <si>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</si>
  <si>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</si>
  <si>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</si>
  <si>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</si>
  <si>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</si>
  <si>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</si>
  <si>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</si>
  <si>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</si>
  <si>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</si>
  <si>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</si>
  <si>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</si>
  <si>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</si>
  <si>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</si>
  <si>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</si>
  <si>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</si>
  <si>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</si>
  <si>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</si>
  <si>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</si>
  <si>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</si>
  <si>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</si>
  <si>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</si>
  <si>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</si>
  <si>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</si>
  <si>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</si>
  <si>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</si>
  <si>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</si>
  <si>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</si>
  <si>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</si>
  <si>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</si>
  <si>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</si>
  <si>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</si>
  <si>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</si>
  <si>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</si>
  <si>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</si>
  <si>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</si>
  <si>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</si>
  <si>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</si>
  <si>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</si>
  <si>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</si>
  <si>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</si>
  <si>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</si>
  <si>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</si>
  <si>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</si>
  <si>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</si>
  <si>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</si>
  <si>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</si>
  <si>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</si>
  <si>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</si>
  <si>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</si>
  <si>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</si>
  <si>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</si>
  <si>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</si>
  <si>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</si>
  <si>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</si>
  <si>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</si>
  <si>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</si>
  <si>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</si>
  <si>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</si>
  <si>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</si>
  <si>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</si>
  <si>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</si>
  <si>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</si>
  <si>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</si>
  <si>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</si>
  <si>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</si>
  <si>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</si>
  <si>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</si>
  <si>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</si>
  <si>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</si>
  <si>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</si>
  <si>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</si>
  <si>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</si>
  <si>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</si>
  <si>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</si>
  <si>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</si>
  <si>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</si>
  <si>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</si>
  <si>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</si>
  <si>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</si>
  <si>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</si>
  <si>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</si>
  <si>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</si>
  <si>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</si>
  <si>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</si>
  <si>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</si>
  <si>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</si>
  <si>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</si>
  <si>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</si>
  <si>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</si>
  <si>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</si>
  <si>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</si>
  <si>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</si>
  <si>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</si>
  <si>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</si>
  <si>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</si>
  <si>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</si>
  <si>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</si>
  <si>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</si>
  <si>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</si>
  <si>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</si>
  <si>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</si>
  <si>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</si>
  <si>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</si>
  <si>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</si>
  <si>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</si>
  <si>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</si>
  <si>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</si>
  <si>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</si>
  <si>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</si>
  <si>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</si>
  <si>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</si>
  <si>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</si>
  <si>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</si>
  <si>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</si>
  <si>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</si>
  <si>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</si>
  <si>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</si>
  <si>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</si>
  <si>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</si>
  <si>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</si>
  <si>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</si>
  <si>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</si>
  <si>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</si>
  <si>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</si>
  <si>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</si>
  <si>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</si>
  <si>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</si>
  <si>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</si>
  <si>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</si>
  <si>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</si>
  <si>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</si>
  <si>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</si>
  <si>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</si>
  <si>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</si>
  <si>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</si>
  <si>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</si>
  <si>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</si>
  <si>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</si>
  <si>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</si>
  <si>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</si>
  <si>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</si>
  <si>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</si>
  <si>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</si>
  <si>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</si>
  <si>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</si>
  <si>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</si>
  <si>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</si>
  <si>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</si>
  <si>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</si>
  <si>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</si>
  <si>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</si>
  <si>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</si>
  <si>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</si>
  <si>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</si>
  <si>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</si>
  <si>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</si>
  <si>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</si>
  <si>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</si>
  <si>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</si>
  <si>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</si>
  <si>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</si>
  <si>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</si>
  <si>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</si>
  <si>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</si>
  <si>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</si>
  <si>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</si>
  <si>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</si>
  <si>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</si>
  <si>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</si>
  <si>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</si>
  <si>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</si>
  <si>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</si>
  <si>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</si>
  <si>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</si>
  <si>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</si>
  <si>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</si>
  <si>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</si>
  <si>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</si>
  <si>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</si>
  <si>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</si>
  <si>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</si>
  <si>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</si>
  <si>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</si>
  <si>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</si>
  <si>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</si>
  <si>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</si>
  <si>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</si>
  <si>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</si>
  <si>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</si>
  <si>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</si>
  <si>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</si>
  <si>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</si>
  <si>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</si>
  <si>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</si>
  <si>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</si>
  <si>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</si>
  <si>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</si>
  <si>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</si>
  <si>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</si>
  <si>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</si>
  <si>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</si>
  <si>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</si>
  <si>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</si>
  <si>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</si>
  <si>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</si>
  <si>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</si>
  <si>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</si>
  <si>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</si>
  <si>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</si>
  <si>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</si>
  <si>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</si>
  <si>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</si>
  <si>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</si>
  <si>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</si>
  <si>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</si>
  <si>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</si>
  <si>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</si>
  <si>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</si>
  <si>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</si>
  <si>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</si>
  <si>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</si>
  <si>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</si>
  <si>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</si>
  <si>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</si>
  <si>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</si>
  <si>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</si>
  <si>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</si>
  <si>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</si>
  <si>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</si>
  <si>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</si>
  <si>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</si>
  <si>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</si>
  <si>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</si>
  <si>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</si>
  <si>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</si>
  <si>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</si>
  <si>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</si>
  <si>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</si>
  <si>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</si>
  <si>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</si>
  <si>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</si>
  <si>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</si>
  <si>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</si>
  <si>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</si>
  <si>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</si>
  <si>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</si>
  <si>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</si>
  <si>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</si>
  <si>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</si>
  <si>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</si>
  <si>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</si>
  <si>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</si>
  <si>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</si>
  <si>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</si>
  <si>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</si>
  <si>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</si>
  <si>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</si>
  <si>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</si>
  <si>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</si>
  <si>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</si>
  <si>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</si>
  <si>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</si>
  <si>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</si>
  <si>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</si>
  <si>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</si>
  <si>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</si>
  <si>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</si>
  <si>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</si>
  <si>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</si>
  <si>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</si>
  <si>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</si>
  <si>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</si>
  <si>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</si>
  <si>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</si>
  <si>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</si>
  <si>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</si>
  <si>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</si>
  <si>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</si>
  <si>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</si>
  <si>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</si>
  <si>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</si>
  <si>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</si>
  <si>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</si>
  <si>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</si>
  <si>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</si>
  <si>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</si>
  <si>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</si>
  <si>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</si>
  <si>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</si>
  <si>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</si>
  <si>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</si>
  <si>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</si>
  <si>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</si>
  <si>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</si>
  <si>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</si>
  <si>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</si>
  <si>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</si>
  <si>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</si>
  <si>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</si>
  <si>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</si>
  <si>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</si>
  <si>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</si>
  <si>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</si>
  <si>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</si>
  <si>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</si>
  <si>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</si>
  <si>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</si>
  <si>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</si>
  <si>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</si>
  <si>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</si>
  <si>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</si>
  <si>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</si>
  <si>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</si>
  <si>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</si>
  <si>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</si>
  <si>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</si>
  <si>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</si>
  <si>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</si>
  <si>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</si>
  <si>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</si>
  <si>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</si>
  <si>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</si>
  <si>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</si>
  <si>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</si>
  <si>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</si>
  <si>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</si>
  <si>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</si>
  <si>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</si>
  <si>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</si>
  <si>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</si>
  <si>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</si>
  <si>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</si>
  <si>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</si>
  <si>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</si>
  <si>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</si>
  <si>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</si>
  <si>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</si>
  <si>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</si>
  <si>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</si>
  <si>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</si>
  <si>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</si>
  <si>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</si>
  <si>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</si>
  <si>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</si>
  <si>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</si>
  <si>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</si>
  <si>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</si>
  <si>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</si>
  <si>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</si>
  <si>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</si>
  <si>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</si>
  <si>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</si>
  <si>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</si>
  <si>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</si>
  <si>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</si>
  <si>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</si>
  <si>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</si>
  <si>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</si>
  <si>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</si>
  <si>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</si>
  <si>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</si>
  <si>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</si>
  <si>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</si>
  <si>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</si>
  <si>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</si>
  <si>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</si>
  <si>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</si>
  <si>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</si>
  <si>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</si>
  <si>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</si>
  <si>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</si>
  <si>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</si>
  <si>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</si>
  <si>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</si>
  <si>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</si>
  <si>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</si>
  <si>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</si>
  <si>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</si>
  <si>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</si>
  <si>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</si>
  <si>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</si>
  <si>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</si>
  <si>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</si>
  <si>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</si>
  <si>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</si>
  <si>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</si>
  <si>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</si>
  <si>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</si>
  <si>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</si>
  <si>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</si>
  <si>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</si>
  <si>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</si>
  <si>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</si>
  <si>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</si>
  <si>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</si>
  <si>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</si>
  <si>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</si>
  <si>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</si>
  <si>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</si>
  <si>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</si>
  <si>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</si>
  <si>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</si>
  <si>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</si>
  <si>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</si>
  <si>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</si>
  <si>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</si>
  <si>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</si>
  <si>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</si>
  <si>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</si>
  <si>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</si>
  <si>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</si>
  <si>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</si>
  <si>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</si>
  <si>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</si>
  <si>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</si>
  <si>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</si>
  <si>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</si>
  <si>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</si>
  <si>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</si>
  <si>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</si>
  <si>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</si>
  <si>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</si>
  <si>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</si>
  <si>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</si>
  <si>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</si>
  <si>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</si>
  <si>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</si>
  <si>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</si>
  <si>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</si>
  <si>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</si>
  <si>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</si>
  <si>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</si>
  <si>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</si>
  <si>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</si>
  <si>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</si>
  <si>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</si>
  <si>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</si>
  <si>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</si>
  <si>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</si>
  <si>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</si>
  <si>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</si>
  <si>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</si>
  <si>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</si>
  <si>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</si>
  <si>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</si>
  <si>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</si>
  <si>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</si>
  <si>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</si>
  <si>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</si>
  <si>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</si>
  <si>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</si>
  <si>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</si>
  <si>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</si>
  <si>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</si>
  <si>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</si>
  <si>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</si>
  <si>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</si>
  <si>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</si>
  <si>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</si>
  <si>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</si>
  <si>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</si>
  <si>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</si>
  <si>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</si>
  <si>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</si>
  <si>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</si>
  <si>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</si>
  <si>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</si>
  <si>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</si>
  <si>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</si>
  <si>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</si>
  <si>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</si>
  <si>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</si>
  <si>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</si>
  <si>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</si>
  <si>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</si>
  <si>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</si>
  <si>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</si>
  <si>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</si>
  <si>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</si>
  <si>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</si>
  <si>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</si>
  <si>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</si>
  <si>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</si>
  <si>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</si>
  <si>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</si>
  <si>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</si>
  <si>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</si>
  <si>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</si>
  <si>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</si>
  <si>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</si>
  <si>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</si>
  <si>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</si>
  <si>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</si>
  <si>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</si>
  <si>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</si>
  <si>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</si>
  <si>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</si>
  <si>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</si>
  <si>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</si>
  <si>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</si>
  <si>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</si>
  <si>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</si>
  <si>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</si>
  <si>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</si>
  <si>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</si>
  <si>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</si>
  <si>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</si>
  <si>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</si>
  <si>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</si>
  <si>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</si>
  <si>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</si>
  <si>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</si>
  <si>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</si>
  <si>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</si>
  <si>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</si>
  <si>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</si>
  <si>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</si>
  <si>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</si>
  <si>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</si>
  <si>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</si>
  <si>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</si>
  <si>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</si>
  <si>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</si>
  <si>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</si>
  <si>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</si>
  <si>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</si>
  <si>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</si>
  <si>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</si>
  <si>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</si>
  <si>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</si>
  <si>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</si>
  <si>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</si>
  <si>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</si>
  <si>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</si>
  <si>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</si>
  <si>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</si>
  <si>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</si>
  <si>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</si>
  <si>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</si>
  <si>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</si>
  <si>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</si>
  <si>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</si>
  <si>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</si>
  <si>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</si>
  <si>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</si>
  <si>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</si>
  <si>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</si>
  <si>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</si>
  <si>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</si>
  <si>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</si>
  <si>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</si>
  <si>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</si>
  <si>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</si>
  <si>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</si>
  <si>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</si>
  <si>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</si>
  <si>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</si>
  <si>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</si>
  <si>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</si>
  <si>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</si>
  <si>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</si>
  <si>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</si>
  <si>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</si>
  <si>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</si>
  <si>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</si>
  <si>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</si>
  <si>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</si>
  <si>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</si>
  <si>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</si>
  <si>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</si>
  <si>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</si>
  <si>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</si>
  <si>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</si>
  <si>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</si>
  <si>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</si>
  <si>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</si>
  <si>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</si>
  <si>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</si>
  <si>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</si>
  <si>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</si>
  <si>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</si>
  <si>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</si>
  <si>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</si>
  <si>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</si>
  <si>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</si>
  <si>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</si>
  <si>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</si>
  <si>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</si>
  <si>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</si>
  <si>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</si>
  <si>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</si>
  <si>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</si>
  <si>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</si>
  <si>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</si>
  <si>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</si>
  <si>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</si>
  <si>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</si>
  <si>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</si>
  <si>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</si>
  <si>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</si>
  <si>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</si>
  <si>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</si>
  <si>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</si>
  <si>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</si>
  <si>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</si>
  <si>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</si>
  <si>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</si>
  <si>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</si>
  <si>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</si>
  <si>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</si>
  <si>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</si>
  <si>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</si>
  <si>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</si>
  <si>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</si>
  <si>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</si>
  <si>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</si>
  <si>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</si>
  <si>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</si>
  <si>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</si>
  <si>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</si>
  <si>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</si>
  <si>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</si>
  <si>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</si>
  <si>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</si>
  <si>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</si>
  <si>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</si>
  <si>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</si>
  <si>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</si>
  <si>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</si>
  <si>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</si>
  <si>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</si>
  <si>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</si>
  <si>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</si>
  <si>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</si>
  <si>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</si>
  <si>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</si>
  <si>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</si>
  <si>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</si>
  <si>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</si>
  <si>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</si>
  <si>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</si>
  <si>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</si>
  <si>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</si>
  <si>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</si>
  <si>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</si>
  <si>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</si>
  <si>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</si>
  <si>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</si>
  <si>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</si>
  <si>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</si>
  <si>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</si>
  <si>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</si>
  <si>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</si>
  <si>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</si>
  <si>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</si>
  <si>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</si>
  <si>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</si>
  <si>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</si>
  <si>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</si>
  <si>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</si>
  <si>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</si>
  <si>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</si>
  <si>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</si>
  <si>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</si>
  <si>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</si>
  <si>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</si>
  <si>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</si>
  <si>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</si>
  <si>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</si>
  <si>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</si>
  <si>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</si>
  <si>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</si>
  <si>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</si>
  <si>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</si>
  <si>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</si>
  <si>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</si>
  <si>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</si>
  <si>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</si>
  <si>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</si>
  <si>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</si>
  <si>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</si>
  <si>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</si>
  <si>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</si>
  <si>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</si>
  <si>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</si>
  <si>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</si>
  <si>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</si>
  <si>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</si>
  <si>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</si>
  <si>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</si>
  <si>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</si>
  <si>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</si>
  <si>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</si>
  <si>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</si>
  <si>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</si>
  <si>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</si>
  <si>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</si>
  <si>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</si>
  <si>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</si>
  <si>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</si>
  <si>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</si>
  <si>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</si>
  <si>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</si>
  <si>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</si>
  <si>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</si>
  <si>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</si>
  <si>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</si>
  <si>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</si>
  <si>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</si>
  <si>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</si>
  <si>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</si>
  <si>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</si>
  <si>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</si>
  <si>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</si>
  <si>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</si>
  <si>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</si>
  <si>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</si>
  <si>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</si>
  <si>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</si>
  <si>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</si>
  <si>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</si>
  <si>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</si>
  <si>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</si>
  <si>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</si>
  <si>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</si>
  <si>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</si>
  <si>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</si>
  <si>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</si>
  <si>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</si>
  <si>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</si>
  <si>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</si>
  <si>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</si>
  <si>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</si>
  <si>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</si>
  <si>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</si>
  <si>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</si>
  <si>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</si>
  <si>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</si>
  <si>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</si>
  <si>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</si>
  <si>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</si>
  <si>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</si>
  <si>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</si>
  <si>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</si>
  <si>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</si>
  <si>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</si>
  <si>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</si>
  <si>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</si>
  <si>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</si>
  <si>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</si>
  <si>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</si>
  <si>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</si>
  <si>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</si>
  <si>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</si>
  <si>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</si>
  <si>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</si>
  <si>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</si>
  <si>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</si>
  <si>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</si>
  <si>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</si>
  <si>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</si>
  <si>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</si>
  <si>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</si>
  <si>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</si>
  <si>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</si>
  <si>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</si>
  <si>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</si>
  <si>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</si>
  <si>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</si>
  <si>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</si>
  <si>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</si>
  <si>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</si>
  <si>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</si>
  <si>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</si>
  <si>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</si>
  <si>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</si>
  <si>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</si>
  <si>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</si>
  <si>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</si>
  <si>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</si>
  <si>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</si>
  <si>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</si>
  <si>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</si>
  <si>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</si>
  <si>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</si>
  <si>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</si>
  <si>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</si>
  <si>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</si>
  <si>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</si>
  <si>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</si>
  <si>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</si>
  <si>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</si>
  <si>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</si>
  <si>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</si>
  <si>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</si>
  <si>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</si>
  <si>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</si>
  <si>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</si>
  <si>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</si>
  <si>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</si>
  <si>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</si>
  <si>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</si>
  <si>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</si>
  <si>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</si>
  <si>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</si>
  <si>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</si>
  <si>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</si>
  <si>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</si>
  <si>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</si>
  <si>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</si>
  <si>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</si>
  <si>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</si>
  <si>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</si>
  <si>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</si>
  <si>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</si>
  <si>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</si>
  <si>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</si>
  <si>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</si>
  <si>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</si>
  <si>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</si>
  <si>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</si>
  <si>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</si>
  <si>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</si>
  <si>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</si>
  <si>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</si>
  <si>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</si>
  <si>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</si>
  <si>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</si>
  <si>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</si>
  <si>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</si>
  <si>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</si>
  <si>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</si>
  <si>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</si>
  <si>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</si>
  <si>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</si>
  <si>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</si>
  <si>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</si>
  <si>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</si>
  <si>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</si>
  <si>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</si>
  <si>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</si>
  <si>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</si>
  <si>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</si>
  <si>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</si>
  <si>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</si>
  <si>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</si>
  <si>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</si>
  <si>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</si>
  <si>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</si>
  <si>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</si>
  <si>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</si>
  <si>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</si>
  <si>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</si>
  <si>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</si>
  <si>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</si>
  <si>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</si>
  <si>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</si>
  <si>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</si>
  <si>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</si>
  <si>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</si>
  <si>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</si>
  <si>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</si>
  <si>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</si>
  <si>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</si>
  <si>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</si>
  <si>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</si>
  <si>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</si>
  <si>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</si>
  <si>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</si>
  <si>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</si>
  <si>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</si>
  <si>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</si>
  <si>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</si>
  <si>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</si>
  <si>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</si>
  <si>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</si>
  <si>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</si>
  <si>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</si>
  <si>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</si>
  <si>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</si>
  <si>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</si>
  <si>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</si>
  <si>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</si>
  <si>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</si>
  <si>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</si>
  <si>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</si>
  <si>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</si>
  <si>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</si>
  <si>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</si>
  <si>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</si>
  <si>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</si>
  <si>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</si>
  <si>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</si>
  <si>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</si>
  <si>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</si>
  <si>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</si>
  <si>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</si>
  <si>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</si>
  <si>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</si>
  <si>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</si>
  <si>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</si>
  <si>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</si>
  <si>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</si>
  <si>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</si>
  <si>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</si>
  <si>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</si>
  <si>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</si>
  <si>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</si>
  <si>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</si>
  <si>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</si>
  <si>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</si>
  <si>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</si>
  <si>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</si>
  <si>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</si>
  <si>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</si>
  <si>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</si>
  <si>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</si>
  <si>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</si>
  <si>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</si>
  <si>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</si>
  <si>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</si>
  <si>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</si>
  <si>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</si>
  <si>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</si>
  <si>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</si>
  <si>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</si>
  <si>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</si>
  <si>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</si>
  <si>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</si>
  <si>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</si>
  <si>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</si>
  <si>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</si>
  <si>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</si>
  <si>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</si>
  <si>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</si>
  <si>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</si>
  <si>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</si>
  <si>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</si>
  <si>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</si>
  <si>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</si>
  <si>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</si>
  <si>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</si>
  <si>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</si>
  <si>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</si>
  <si>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</si>
  <si>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</si>
  <si>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</si>
  <si>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</si>
  <si>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</si>
  <si>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</si>
  <si>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</si>
  <si>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</si>
  <si>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</si>
  <si>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</si>
  <si>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</si>
  <si>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</si>
  <si>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</si>
  <si>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</si>
  <si>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</si>
  <si>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</si>
  <si>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</si>
  <si>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</si>
  <si>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</si>
  <si>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</si>
  <si>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</si>
  <si>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</si>
  <si>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</si>
  <si>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</si>
  <si>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</si>
  <si>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</si>
  <si>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</si>
  <si>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</si>
  <si>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</si>
  <si>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</si>
  <si>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</si>
  <si>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</si>
  <si>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</si>
  <si>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</si>
  <si>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</si>
  <si>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</si>
  <si>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</si>
  <si>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</si>
  <si>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</si>
  <si>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</si>
  <si>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</si>
  <si>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</si>
  <si>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</si>
  <si>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</si>
  <si>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</si>
  <si>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</si>
  <si>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</si>
  <si>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</si>
  <si>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</si>
  <si>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</si>
  <si>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</si>
  <si>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</si>
  <si>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</si>
  <si>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</si>
  <si>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</si>
  <si>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</si>
  <si>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</si>
  <si>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</si>
  <si>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</si>
  <si>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</si>
  <si>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</si>
  <si>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</si>
  <si>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</si>
  <si>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</si>
  <si>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</si>
  <si>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</si>
  <si>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</si>
  <si>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</si>
  <si>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</si>
  <si>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</si>
  <si>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</si>
  <si>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</si>
  <si>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</si>
  <si>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</si>
  <si>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</si>
  <si>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</si>
  <si>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</si>
  <si>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</si>
  <si>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</si>
  <si>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</si>
  <si>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</si>
  <si>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</si>
  <si>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</si>
  <si>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</si>
  <si>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</si>
  <si>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</si>
  <si>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</si>
  <si>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</si>
  <si>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</si>
  <si>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</si>
  <si>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</si>
  <si>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</si>
  <si>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</si>
  <si>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</si>
  <si>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</si>
  <si>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</si>
  <si>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</si>
  <si>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</si>
  <si>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</si>
  <si>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</si>
  <si>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</si>
  <si>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</si>
  <si>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</si>
  <si>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</si>
  <si>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</si>
  <si>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</si>
  <si>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</si>
  <si>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</si>
  <si>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</si>
  <si>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</si>
  <si>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</si>
  <si>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</si>
  <si>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</si>
  <si>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</si>
  <si>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</si>
  <si>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</si>
  <si>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</si>
  <si>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</si>
  <si>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</si>
  <si>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</si>
  <si>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</si>
  <si>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</si>
  <si>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</si>
  <si>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</si>
  <si>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</si>
  <si>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</si>
  <si>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</si>
  <si>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</si>
  <si>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</si>
  <si>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</si>
  <si>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</si>
  <si>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</si>
  <si>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</si>
  <si>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</si>
  <si>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</si>
  <si>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</si>
  <si>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</si>
  <si>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</si>
  <si>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</si>
  <si>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</si>
  <si>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</si>
  <si>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</si>
  <si>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</si>
  <si>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</si>
  <si>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</si>
  <si>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</si>
  <si>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</si>
  <si>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</si>
  <si>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</si>
  <si>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</si>
  <si>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</si>
  <si>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</si>
  <si>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</si>
  <si>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</si>
  <si>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</si>
  <si>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</si>
  <si>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</si>
  <si>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</si>
  <si>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</si>
  <si>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</si>
  <si>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</si>
  <si>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</si>
  <si>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</si>
  <si>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</si>
  <si>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</si>
  <si>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</si>
  <si>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</si>
  <si>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</si>
  <si>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</si>
  <si>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</si>
  <si>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</si>
  <si>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</si>
  <si>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</si>
  <si>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</si>
  <si>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</si>
  <si>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</si>
  <si>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</si>
  <si>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</si>
  <si>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</si>
  <si>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</si>
  <si>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</si>
  <si>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</si>
  <si>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</si>
  <si>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</si>
  <si>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</si>
  <si>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</si>
  <si>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</si>
  <si>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</si>
  <si>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</si>
  <si>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</si>
  <si>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</si>
  <si>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</si>
  <si>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</si>
  <si>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</si>
  <si>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</si>
  <si>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</si>
  <si>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</si>
  <si>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</si>
  <si>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</si>
  <si>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</si>
  <si>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</si>
  <si>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</si>
  <si>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</si>
  <si>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</si>
  <si>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</si>
  <si>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</si>
  <si>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</si>
  <si>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</si>
  <si>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</si>
  <si>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</si>
  <si>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</si>
  <si>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</si>
  <si>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</si>
  <si>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</si>
  <si>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</si>
  <si>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</si>
  <si>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</si>
  <si>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</si>
  <si>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</si>
  <si>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</si>
  <si>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</si>
  <si>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</si>
  <si>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</si>
  <si>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</si>
  <si>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</si>
  <si>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</si>
  <si>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</si>
  <si>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</si>
  <si>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</si>
  <si>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</si>
  <si>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</si>
  <si>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</si>
  <si>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</si>
  <si>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</si>
  <si>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</si>
  <si>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</si>
  <si>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</si>
  <si>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</si>
  <si>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</si>
  <si>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</si>
  <si>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</si>
  <si>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</si>
  <si>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</si>
  <si>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</si>
  <si>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</si>
  <si>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</si>
  <si>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</si>
  <si>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</si>
  <si>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</si>
  <si>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</si>
  <si>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</si>
  <si>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</si>
  <si>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</si>
  <si>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</si>
  <si>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</si>
  <si>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</si>
  <si>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</si>
  <si>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</si>
  <si>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</si>
  <si>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</si>
  <si>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</si>
  <si>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</si>
  <si>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</si>
  <si>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</si>
  <si>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</si>
  <si>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</si>
  <si>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</si>
  <si>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</si>
  <si>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</si>
  <si>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</si>
  <si>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</si>
  <si>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</si>
  <si>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</si>
  <si>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</si>
  <si>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</si>
  <si>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</si>
  <si>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</si>
  <si>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</si>
  <si>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</si>
  <si>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</si>
  <si>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</si>
  <si>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</si>
  <si>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</si>
  <si>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</si>
  <si>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</si>
  <si>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</si>
  <si>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</si>
  <si>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</si>
  <si>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</si>
  <si>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</si>
  <si>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</si>
  <si>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</si>
  <si>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</si>
  <si>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</si>
  <si>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</si>
  <si>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</si>
  <si>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</si>
  <si>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</si>
  <si>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</si>
  <si>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</si>
  <si>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</si>
  <si>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</si>
  <si>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</si>
  <si>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</si>
  <si>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</si>
  <si>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</si>
  <si>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</si>
  <si>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</si>
  <si>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</si>
  <si>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</si>
  <si>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</si>
  <si>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</si>
  <si>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</si>
  <si>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</si>
  <si>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</si>
  <si>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</si>
  <si>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</si>
  <si>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</si>
  <si>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</si>
  <si>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</si>
  <si>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</si>
  <si>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</si>
  <si>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</si>
  <si>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</si>
  <si>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</si>
  <si>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</si>
  <si>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</si>
  <si>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</si>
  <si>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</si>
  <si>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</si>
  <si>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</si>
  <si>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</si>
  <si>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</si>
  <si>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</si>
  <si>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</si>
  <si>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</si>
  <si>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</si>
  <si>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</si>
  <si>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</si>
  <si>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</si>
  <si>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</si>
  <si>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</si>
  <si>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</si>
  <si>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</si>
  <si>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</si>
  <si>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</si>
  <si>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</si>
  <si>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</si>
  <si>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</si>
  <si>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</si>
  <si>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</si>
  <si>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</si>
  <si>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</si>
  <si>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</si>
  <si>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</si>
  <si>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</si>
  <si>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</si>
  <si>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</si>
  <si>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</si>
  <si>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</si>
  <si>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</si>
  <si>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</si>
  <si>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</si>
  <si>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</si>
  <si>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</si>
  <si>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</si>
  <si>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</si>
  <si>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</si>
  <si>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</si>
  <si>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</si>
  <si>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</si>
  <si>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</si>
  <si>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</si>
  <si>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</si>
  <si>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</si>
  <si>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</si>
  <si>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</si>
  <si>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</si>
  <si>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</si>
  <si>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</si>
  <si>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</si>
  <si>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</si>
  <si>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</si>
  <si>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</si>
  <si>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</si>
  <si>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</si>
  <si>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</si>
  <si>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</si>
  <si>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</si>
  <si>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</si>
  <si>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</si>
  <si>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</si>
  <si>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</si>
  <si>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</si>
  <si>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</si>
  <si>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</si>
  <si>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</si>
  <si>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</si>
  <si>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</si>
  <si>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</si>
  <si>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</si>
  <si>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</si>
  <si>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</si>
  <si>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</si>
  <si>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</si>
  <si>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</si>
  <si>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</si>
  <si>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</si>
  <si>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</si>
  <si>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</si>
  <si>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</si>
  <si>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</si>
  <si>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</si>
  <si>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</si>
  <si>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</si>
  <si>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</si>
  <si>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</si>
  <si>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</si>
  <si>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</si>
  <si>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</si>
  <si>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</si>
  <si>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</si>
  <si>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</si>
  <si>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</si>
  <si>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</si>
  <si>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</si>
  <si>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</si>
  <si>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</si>
  <si>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</si>
  <si>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</si>
  <si>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</si>
  <si>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</si>
  <si>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</si>
  <si>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</si>
  <si>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</si>
  <si>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</si>
  <si>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</si>
  <si>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</si>
  <si>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</si>
  <si>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</si>
  <si>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</si>
  <si>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</si>
  <si>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</si>
  <si>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</si>
  <si>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</si>
  <si>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</si>
  <si>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</si>
  <si>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</si>
  <si>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</si>
  <si>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</si>
  <si>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</si>
  <si>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</si>
  <si>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</si>
  <si>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</si>
  <si>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</si>
  <si>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</si>
  <si>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</si>
  <si>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</si>
  <si>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</si>
  <si>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</si>
  <si>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</si>
  <si>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</si>
  <si>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</si>
  <si>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</si>
  <si>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</si>
  <si>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</si>
  <si>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</si>
  <si>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</si>
  <si>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</si>
  <si>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</si>
  <si>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</si>
  <si>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</si>
  <si>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</si>
  <si>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</si>
  <si>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</si>
  <si>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</si>
  <si>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</si>
  <si>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</si>
  <si>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</si>
  <si>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</si>
  <si>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</si>
  <si>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</si>
  <si>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</si>
  <si>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</si>
  <si>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</si>
  <si>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</si>
  <si>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</si>
  <si>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</si>
  <si>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</si>
  <si>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</si>
  <si>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</si>
  <si>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</si>
  <si>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</si>
  <si>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</si>
  <si>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</si>
  <si>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</si>
  <si>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</si>
  <si>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</si>
  <si>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</si>
  <si>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</si>
  <si>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</si>
  <si>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</si>
  <si>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</si>
  <si>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</si>
  <si>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</si>
  <si>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</si>
  <si>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</si>
  <si>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</si>
  <si>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</si>
  <si>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</si>
  <si>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</si>
  <si>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</si>
  <si>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</si>
  <si>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</si>
  <si>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</si>
  <si>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</si>
  <si>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</si>
  <si>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</si>
  <si>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</si>
  <si>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</si>
  <si>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</si>
  <si>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</si>
  <si>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</si>
  <si>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</si>
  <si>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</si>
  <si>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</si>
  <si>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</si>
  <si>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</si>
  <si>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</si>
  <si>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</si>
  <si>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</si>
  <si>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</si>
  <si>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</si>
  <si>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</si>
  <si>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</si>
  <si>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</si>
  <si>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</si>
  <si>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</si>
  <si>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</si>
  <si>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</si>
  <si>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</si>
  <si>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</si>
  <si>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</si>
  <si>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</si>
  <si>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</si>
  <si>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</si>
  <si>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</si>
  <si>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</si>
  <si>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</si>
  <si>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</si>
  <si>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</si>
  <si>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</si>
  <si>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</si>
  <si>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</si>
  <si>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</si>
  <si>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</si>
  <si>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</si>
  <si>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</si>
  <si>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</si>
  <si>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</si>
  <si>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</si>
  <si>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</si>
  <si>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</si>
  <si>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</si>
  <si>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</si>
  <si>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</si>
  <si>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</si>
  <si>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</si>
  <si>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</si>
  <si>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</si>
  <si>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</si>
  <si>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</si>
  <si>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</si>
  <si>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</si>
  <si>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</si>
  <si>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</si>
  <si>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</si>
  <si>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</si>
  <si>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</si>
  <si>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</si>
  <si>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</si>
  <si>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</si>
  <si>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</si>
  <si>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</si>
  <si>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</si>
  <si>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</si>
  <si>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</si>
  <si>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</si>
  <si>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</si>
  <si>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</si>
  <si>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</si>
  <si>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</si>
  <si>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</si>
  <si>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</si>
  <si>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</si>
  <si>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</si>
  <si>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</si>
  <si>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</si>
  <si>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</si>
  <si>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</si>
  <si>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</si>
  <si>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</si>
  <si>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</si>
  <si>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</si>
  <si>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</si>
  <si>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</si>
  <si>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</si>
  <si>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</si>
  <si>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</si>
  <si>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</si>
  <si>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</si>
  <si>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</si>
  <si>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</si>
  <si>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</si>
  <si>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</si>
  <si>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</si>
  <si>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</si>
  <si>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</si>
  <si>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</si>
  <si>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</si>
  <si>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</si>
  <si>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</si>
  <si>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</si>
  <si>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</si>
  <si>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</si>
  <si>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</si>
  <si>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</si>
  <si>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</si>
  <si>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</si>
  <si>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</si>
  <si>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</si>
  <si>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</si>
  <si>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</si>
  <si>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</si>
  <si>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</si>
  <si>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</si>
  <si>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</si>
  <si>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</si>
  <si>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</si>
  <si>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</si>
  <si>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</si>
  <si>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</si>
  <si>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</si>
  <si>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</si>
  <si>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</si>
  <si>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</si>
  <si>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</si>
  <si>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</si>
  <si>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</si>
  <si>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</si>
  <si>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</si>
  <si>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</si>
  <si>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</si>
  <si>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</si>
  <si>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</si>
  <si>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</si>
  <si>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</si>
  <si>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</si>
  <si>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</si>
  <si>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</si>
  <si>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</si>
  <si>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</si>
  <si>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</si>
  <si>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</si>
  <si>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</si>
  <si>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</si>
  <si>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</si>
  <si>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</si>
  <si>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</si>
  <si>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</si>
  <si>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</si>
  <si>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</si>
  <si>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</si>
  <si>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</si>
  <si>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</si>
  <si>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</si>
  <si>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</si>
  <si>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</si>
  <si>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</si>
  <si>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</si>
  <si>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</si>
  <si>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</si>
  <si>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</si>
  <si>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</si>
  <si>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</si>
  <si>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</si>
  <si>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</si>
  <si>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</si>
  <si>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</si>
  <si>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</si>
  <si>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</si>
  <si>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</si>
  <si>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</si>
  <si>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</si>
  <si>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</si>
  <si>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</si>
  <si>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</si>
  <si>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</si>
  <si>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</si>
  <si>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</si>
  <si>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</si>
  <si>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</si>
  <si>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</si>
  <si>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</si>
  <si>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</si>
  <si>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</si>
  <si>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</si>
  <si>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</si>
  <si>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</si>
  <si>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</si>
  <si>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</si>
  <si>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</si>
  <si>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</si>
  <si>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</si>
  <si>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</si>
  <si>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</si>
  <si>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</si>
  <si>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</si>
  <si>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</si>
  <si>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</si>
  <si>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</si>
  <si>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</si>
  <si>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</si>
  <si>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</si>
  <si>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</si>
  <si>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</si>
  <si>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</si>
  <si>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</si>
  <si>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</si>
  <si>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</si>
  <si>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</si>
  <si>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</si>
  <si>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</si>
  <si>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</si>
  <si>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</si>
  <si>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</si>
  <si>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</si>
  <si>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</si>
  <si>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</si>
  <si>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</si>
  <si>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</si>
  <si>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</si>
  <si>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</si>
  <si>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</si>
  <si>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</si>
  <si>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</si>
  <si>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</si>
  <si>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</si>
  <si>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</si>
  <si>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</si>
  <si>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</si>
  <si>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</si>
  <si>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</si>
  <si>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</si>
  <si>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</si>
  <si>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</si>
  <si>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</si>
  <si>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</si>
  <si>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</si>
  <si>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</si>
  <si>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</si>
  <si>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</si>
  <si>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</si>
  <si>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</si>
  <si>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</si>
  <si>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</si>
  <si>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</si>
  <si>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</si>
  <si>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</si>
  <si>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</si>
  <si>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</si>
  <si>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</si>
  <si>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</si>
  <si>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</si>
  <si>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</si>
  <si>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</si>
  <si>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</si>
  <si>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</si>
  <si>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</si>
  <si>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</si>
  <si>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</si>
  <si>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</si>
  <si>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</si>
  <si>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</si>
  <si>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</si>
  <si>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</si>
  <si>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</si>
  <si>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</si>
  <si>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</si>
  <si>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</si>
  <si>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</si>
  <si>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</si>
  <si>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</si>
  <si>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</si>
  <si>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</si>
  <si>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</si>
  <si>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</si>
  <si>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</si>
  <si>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</si>
  <si>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</si>
  <si>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</si>
  <si>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</si>
  <si>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</si>
  <si>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</si>
  <si>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</si>
  <si>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</si>
  <si>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</si>
  <si>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</si>
  <si>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</si>
  <si>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</si>
  <si>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</si>
  <si>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</si>
  <si>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</si>
  <si>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</si>
  <si>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</si>
  <si>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</si>
  <si>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</si>
  <si>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</si>
  <si>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</si>
  <si>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</si>
  <si>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</si>
  <si>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</si>
  <si>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</si>
  <si>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</si>
  <si>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</si>
  <si>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</si>
  <si>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</si>
  <si>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</si>
  <si>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</si>
  <si>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</si>
  <si>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</si>
  <si>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</si>
  <si>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</si>
  <si>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</si>
  <si>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</si>
  <si>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</si>
  <si>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</si>
  <si>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</si>
  <si>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</si>
  <si>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</si>
  <si>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</si>
  <si>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</si>
  <si>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</si>
  <si>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</si>
  <si>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</si>
  <si>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</si>
  <si>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</si>
  <si>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</si>
  <si>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</si>
  <si>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</si>
  <si>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</si>
  <si>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</si>
  <si>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</si>
  <si>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</si>
  <si>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</si>
  <si>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</si>
  <si>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</si>
  <si>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</si>
  <si>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</si>
  <si>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</si>
  <si>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</si>
  <si>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</si>
  <si>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</si>
  <si>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</si>
  <si>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</si>
  <si>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</si>
  <si>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</si>
  <si>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</si>
  <si>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</si>
  <si>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</si>
  <si>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</si>
  <si>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</si>
  <si>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</si>
  <si>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</si>
  <si>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</si>
  <si>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</si>
  <si>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</si>
  <si>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</si>
  <si>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</si>
  <si>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</si>
  <si>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</si>
  <si>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</si>
  <si>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</si>
  <si>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</si>
  <si>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</si>
  <si>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</si>
  <si>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</si>
  <si>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</si>
  <si>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</si>
  <si>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</si>
  <si>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</si>
  <si>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</si>
  <si>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</si>
  <si>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</si>
  <si>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</si>
  <si>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</si>
  <si>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</si>
  <si>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</si>
  <si>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</si>
  <si>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</si>
  <si>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</si>
  <si>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</si>
  <si>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</si>
  <si>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</si>
  <si>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</si>
  <si>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</si>
  <si>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</si>
  <si>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</si>
  <si>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</si>
  <si>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</si>
  <si>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</si>
  <si>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</si>
  <si>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</si>
  <si>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</si>
  <si>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</si>
  <si>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</si>
  <si>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</si>
  <si>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</si>
  <si>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</si>
  <si>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</si>
  <si>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</si>
  <si>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</si>
  <si>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</si>
  <si>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</si>
  <si>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</si>
  <si>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</si>
  <si>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</si>
  <si>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</si>
  <si>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</si>
  <si>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</si>
  <si>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</si>
  <si>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</si>
  <si>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</si>
  <si>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</si>
  <si>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</si>
  <si>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</si>
  <si>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</si>
  <si>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</si>
  <si>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</si>
  <si>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</si>
  <si>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</si>
  <si>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</si>
  <si>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</si>
  <si>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</si>
  <si>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</si>
  <si>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</si>
  <si>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</si>
  <si>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</si>
  <si>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</si>
  <si>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</si>
  <si>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</si>
  <si>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</si>
  <si>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</si>
  <si>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</si>
  <si>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</si>
  <si>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</si>
  <si>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</si>
  <si>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</si>
  <si>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</si>
  <si>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</si>
  <si>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</si>
  <si>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</si>
  <si>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</si>
  <si>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</si>
  <si>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</si>
  <si>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</si>
  <si>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</si>
  <si>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</si>
  <si>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</si>
  <si>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</si>
  <si>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</si>
  <si>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</si>
  <si>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</si>
  <si>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</si>
  <si>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</si>
  <si>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</si>
  <si>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</si>
  <si>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</si>
  <si>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</si>
  <si>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</si>
  <si>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</si>
  <si>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</si>
  <si>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</si>
  <si>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</si>
  <si>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</si>
  <si>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</si>
  <si>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</si>
  <si>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</si>
  <si>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</si>
  <si>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</si>
  <si>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</si>
  <si>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</si>
  <si>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</si>
  <si>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</si>
  <si>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</si>
  <si>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</si>
  <si>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</si>
  <si>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</si>
  <si>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</si>
  <si>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</si>
  <si>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</si>
  <si>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</si>
  <si>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</si>
  <si>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</si>
  <si>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</si>
  <si>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</si>
  <si>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</si>
  <si>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</si>
  <si>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</si>
  <si>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</si>
  <si>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</si>
  <si>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</si>
  <si>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</si>
  <si>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</si>
  <si>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</si>
  <si>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</si>
  <si>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</si>
  <si>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</si>
  <si>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</si>
  <si>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</si>
  <si>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</si>
  <si>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</si>
  <si>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</si>
  <si>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</si>
  <si>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</si>
  <si>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</si>
  <si>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</si>
  <si>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</si>
  <si>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</si>
  <si>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</si>
  <si>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</si>
  <si>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</si>
  <si>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</si>
  <si>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</si>
  <si>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</si>
  <si>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</si>
  <si>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</si>
  <si>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</si>
  <si>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</si>
  <si>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</si>
  <si>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</si>
  <si>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</si>
  <si>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</si>
  <si>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</si>
  <si>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</si>
  <si>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</si>
  <si>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</si>
  <si>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</si>
  <si>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</si>
  <si>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</si>
  <si>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</si>
  <si>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</si>
  <si>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</si>
  <si>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</si>
  <si>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</si>
  <si>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</si>
  <si>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</si>
  <si>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</si>
  <si>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</si>
  <si>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</si>
  <si>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</si>
  <si>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</si>
  <si>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</si>
  <si>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</si>
  <si>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</si>
  <si>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</si>
  <si>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</si>
  <si>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</si>
  <si>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</si>
  <si>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</si>
  <si>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</si>
  <si>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</si>
  <si>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</si>
  <si>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</si>
  <si>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</si>
  <si>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</si>
  <si>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</si>
  <si>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</si>
  <si>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</si>
  <si>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</si>
  <si>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</si>
  <si>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</si>
  <si>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</si>
  <si>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</si>
  <si>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</si>
  <si>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</si>
  <si>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</si>
  <si>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</si>
  <si>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</si>
  <si>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</si>
  <si>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</si>
  <si>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</si>
  <si>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</si>
  <si>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</si>
  <si>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</si>
  <si>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</si>
  <si>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</si>
  <si>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</si>
  <si>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</si>
  <si>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</si>
  <si>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</si>
  <si>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</si>
  <si>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</si>
  <si>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</si>
  <si>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</si>
  <si>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</si>
  <si>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</si>
  <si>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</si>
  <si>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</si>
  <si>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</si>
  <si>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</si>
  <si>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</si>
  <si>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</si>
  <si>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</si>
  <si>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</si>
  <si>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</si>
  <si>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</si>
  <si>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</si>
  <si>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</si>
  <si>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</si>
  <si>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</si>
  <si>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</si>
  <si>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</si>
  <si>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</si>
  <si>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</si>
  <si>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</si>
  <si>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</si>
  <si>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</si>
  <si>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</si>
  <si>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</si>
  <si>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</si>
  <si>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</si>
  <si>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</si>
  <si>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</si>
  <si>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</si>
  <si>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</si>
  <si>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</si>
  <si>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</si>
  <si>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</si>
  <si>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</si>
  <si>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</si>
  <si>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</si>
  <si>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</si>
  <si>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</si>
  <si>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</si>
  <si>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</si>
  <si>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</si>
  <si>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</si>
  <si>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</si>
  <si>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</si>
  <si>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</si>
  <si>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</si>
  <si>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</si>
  <si>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</si>
  <si>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</si>
  <si>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</si>
  <si>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</si>
  <si>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</si>
  <si>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</si>
  <si>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</si>
  <si>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</si>
  <si>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</si>
  <si>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</si>
  <si>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</si>
  <si>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</si>
  <si>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</si>
  <si>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</si>
  <si>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</si>
  <si>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</si>
  <si>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</si>
  <si>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</si>
  <si>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</si>
  <si>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</si>
  <si>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</si>
  <si>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</si>
  <si>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</si>
  <si>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</si>
  <si>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</si>
  <si>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</si>
  <si>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</si>
  <si>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</si>
  <si>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</si>
  <si>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</si>
  <si>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</si>
  <si>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</si>
  <si>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</si>
  <si>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</si>
  <si>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</si>
  <si>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</si>
  <si>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</si>
  <si>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</si>
  <si>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</si>
  <si>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</si>
  <si>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</si>
  <si>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</si>
  <si>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</si>
  <si>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</si>
  <si>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</si>
  <si>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</si>
  <si>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</si>
  <si>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</si>
  <si>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</si>
  <si>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</si>
  <si>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</si>
  <si>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</si>
  <si>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</si>
  <si>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</si>
  <si>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</si>
  <si>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</si>
  <si>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</si>
  <si>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</si>
  <si>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</si>
  <si>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</si>
  <si>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</si>
  <si>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</si>
  <si>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</si>
  <si>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</si>
  <si>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</si>
  <si>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</si>
  <si>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</si>
  <si>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</si>
  <si>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</si>
  <si>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</si>
  <si>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</si>
  <si>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</si>
  <si>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</si>
  <si>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</si>
  <si>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</si>
  <si>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</si>
  <si>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</si>
  <si>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</si>
  <si>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</si>
  <si>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</si>
  <si>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</si>
  <si>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</si>
  <si>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</si>
  <si>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</si>
  <si>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</si>
  <si>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</si>
  <si>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</si>
  <si>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</si>
  <si>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</si>
  <si>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</si>
  <si>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</si>
  <si>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</si>
  <si>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</si>
  <si>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</si>
  <si>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</si>
  <si>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</si>
  <si>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</si>
  <si>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</si>
  <si>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</si>
  <si>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</si>
  <si>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</si>
  <si>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</si>
  <si>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</si>
  <si>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</si>
  <si>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</si>
  <si>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</si>
  <si>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</si>
  <si>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</si>
  <si>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</si>
  <si>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</si>
  <si>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</si>
  <si>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</si>
  <si>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</si>
  <si>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</si>
  <si>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</si>
  <si>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</si>
  <si>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</si>
  <si>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</si>
  <si>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</si>
  <si>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</si>
  <si>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</si>
  <si>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</si>
  <si>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</si>
  <si>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</si>
  <si>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</si>
  <si>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</si>
  <si>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</si>
  <si>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</si>
  <si>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</si>
  <si>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</si>
  <si>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</si>
  <si>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</si>
  <si>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</si>
  <si>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</si>
  <si>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</si>
  <si>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</si>
  <si>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</si>
  <si>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</si>
  <si>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</si>
  <si>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</si>
  <si>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</si>
  <si>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</si>
  <si>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</si>
  <si>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</si>
  <si>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</si>
  <si>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</si>
  <si>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</si>
  <si>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</si>
  <si>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</si>
  <si>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</si>
  <si>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</si>
  <si>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</si>
  <si>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</si>
  <si>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</si>
  <si>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</si>
  <si>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</si>
  <si>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</si>
  <si>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</si>
  <si>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</si>
  <si>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</si>
  <si>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</si>
  <si>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</si>
  <si>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</si>
  <si>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</si>
  <si>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</si>
  <si>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</si>
  <si>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</si>
  <si>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</si>
  <si>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</si>
  <si>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</si>
  <si>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</si>
  <si>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</si>
  <si>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</si>
  <si>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</si>
  <si>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</si>
  <si>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</si>
  <si>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</si>
  <si>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</si>
  <si>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</si>
  <si>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</si>
  <si>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</si>
  <si>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</si>
  <si>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</si>
  <si>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</si>
  <si>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</si>
  <si>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</si>
  <si>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</si>
  <si>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</si>
  <si>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</si>
  <si>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</si>
  <si>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</si>
  <si>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</si>
  <si>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</si>
  <si>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</si>
  <si>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</si>
  <si>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</si>
  <si>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</si>
  <si>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</si>
  <si>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</si>
  <si>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</si>
  <si>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</si>
  <si>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</si>
  <si>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</si>
  <si>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</si>
  <si>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</si>
  <si>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</si>
  <si>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</si>
  <si>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</si>
  <si>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</si>
  <si>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</si>
  <si>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</si>
  <si>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</si>
  <si>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</si>
  <si>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</si>
  <si>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</si>
  <si>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</si>
  <si>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</si>
  <si>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</si>
  <si>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</si>
  <si>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</si>
  <si>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</si>
  <si>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</si>
  <si>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</si>
  <si>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</si>
  <si>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</si>
  <si>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</si>
  <si>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</si>
  <si>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</si>
  <si>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</si>
  <si>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</si>
  <si>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</si>
  <si>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</si>
  <si>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</si>
  <si>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</si>
  <si>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</si>
  <si>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</si>
  <si>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</si>
  <si>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</si>
  <si>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</si>
  <si>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</si>
  <si>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</si>
  <si>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</si>
  <si>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</si>
  <si>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</si>
  <si>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</si>
  <si>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</si>
  <si>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</si>
  <si>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</si>
  <si>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</si>
  <si>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</si>
  <si>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</si>
  <si>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</si>
  <si>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</si>
  <si>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</si>
  <si>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</si>
  <si>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</si>
  <si>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</si>
  <si>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</si>
  <si>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</si>
  <si>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</si>
  <si>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</si>
  <si>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</si>
  <si>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</si>
  <si>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</si>
  <si>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</si>
  <si>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</si>
  <si>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</si>
  <si>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</si>
  <si>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</si>
  <si>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</si>
  <si>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</si>
  <si>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</si>
  <si>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</si>
  <si>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</si>
  <si>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</si>
  <si>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</si>
  <si>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</si>
  <si>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</si>
  <si>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</si>
  <si>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</si>
  <si>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</si>
  <si>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</si>
  <si>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</si>
  <si>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</si>
  <si>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</si>
  <si>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</si>
  <si>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</si>
  <si>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</si>
  <si>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</si>
  <si>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</si>
  <si>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</si>
  <si>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</si>
  <si>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</si>
  <si>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</si>
  <si>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</si>
  <si>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</si>
  <si>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</si>
  <si>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</si>
  <si>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</si>
  <si>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</si>
  <si>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</si>
  <si>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</si>
  <si>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</si>
  <si>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</si>
  <si>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</si>
  <si>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</si>
  <si>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</si>
  <si>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</si>
  <si>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</si>
  <si>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</si>
  <si>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</si>
  <si>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</si>
  <si>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</si>
  <si>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</si>
  <si>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</si>
  <si>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</si>
  <si>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</si>
  <si>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</si>
  <si>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</si>
  <si>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</si>
  <si>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</si>
  <si>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</si>
  <si>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</si>
  <si>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</si>
  <si>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</si>
  <si>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</si>
  <si>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</si>
  <si>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</si>
  <si>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</si>
  <si>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</si>
  <si>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</si>
  <si>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</si>
  <si>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</si>
  <si>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</si>
  <si>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</si>
  <si>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</si>
  <si>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</si>
  <si>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</si>
  <si>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</si>
  <si>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</si>
  <si>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</si>
  <si>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</si>
  <si>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</si>
  <si>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</si>
  <si>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</si>
  <si>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</si>
  <si>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</si>
  <si>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</si>
  <si>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</si>
  <si>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</si>
  <si>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</si>
  <si>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</si>
  <si>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</si>
  <si>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</si>
  <si>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</si>
  <si>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</si>
  <si>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</si>
  <si>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</si>
  <si>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</si>
  <si>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</si>
  <si>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</si>
  <si>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</si>
  <si>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</si>
  <si>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</si>
  <si>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</si>
  <si>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</si>
  <si>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</si>
  <si>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</si>
  <si>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</si>
  <si>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</si>
  <si>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</si>
  <si>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</si>
  <si>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</si>
  <si>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</si>
  <si>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</si>
  <si>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</si>
  <si>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</si>
  <si>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</si>
  <si>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</si>
  <si>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</si>
  <si>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</si>
  <si>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</si>
  <si>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</si>
  <si>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</si>
  <si>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</si>
  <si>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</si>
  <si>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</si>
  <si>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</si>
  <si>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</si>
  <si>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</si>
  <si>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</si>
  <si>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</si>
  <si>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</si>
  <si>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</si>
  <si>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</si>
  <si>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</si>
  <si>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</si>
  <si>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</si>
  <si>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</si>
  <si>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</si>
  <si>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</si>
  <si>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</si>
  <si>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</si>
  <si>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</si>
  <si>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</si>
  <si>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</si>
  <si>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</si>
  <si>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</si>
  <si>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</si>
  <si>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</si>
  <si>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</si>
  <si>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</si>
  <si>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</si>
  <si>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</si>
  <si>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</si>
  <si>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</si>
  <si>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</si>
  <si>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</si>
  <si>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</si>
  <si>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</si>
  <si>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</si>
  <si>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</si>
  <si>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</si>
  <si>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</si>
  <si>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</si>
  <si>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</si>
  <si>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</si>
  <si>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</si>
  <si>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</si>
  <si>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</si>
  <si>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</si>
  <si>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</si>
  <si>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</si>
  <si>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</si>
  <si>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</si>
  <si>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</si>
  <si>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</si>
  <si>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</si>
  <si>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</si>
  <si>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</si>
  <si>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</si>
  <si>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</si>
  <si>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</si>
  <si>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</si>
  <si>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</si>
  <si>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</si>
  <si>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</si>
  <si>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</si>
  <si>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</si>
  <si>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</si>
  <si>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</si>
  <si>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</si>
  <si>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</si>
  <si>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</si>
  <si>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</si>
  <si>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</si>
  <si>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</si>
  <si>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</si>
  <si>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</si>
  <si>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</si>
  <si>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</si>
  <si>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</si>
  <si>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</si>
  <si>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</si>
  <si>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</si>
  <si>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</si>
  <si>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</si>
  <si>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</si>
  <si>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</si>
  <si>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</si>
  <si>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</si>
  <si>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</si>
  <si>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</si>
  <si>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</si>
  <si>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</si>
  <si>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</si>
  <si>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</si>
  <si>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</si>
  <si>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</si>
  <si>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</si>
  <si>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</si>
  <si>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</si>
  <si>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</si>
  <si>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</si>
  <si>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</si>
  <si>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</si>
  <si>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</si>
  <si>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</si>
  <si>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</si>
  <si>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</si>
  <si>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</si>
  <si>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</si>
  <si>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</si>
  <si>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</si>
  <si>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</si>
  <si>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</si>
  <si>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</si>
  <si>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</si>
  <si>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</si>
  <si>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</si>
  <si>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</si>
  <si>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</si>
  <si>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</si>
  <si>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</si>
  <si>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</si>
  <si>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</si>
  <si>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</si>
  <si>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</si>
  <si>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</si>
  <si>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</si>
  <si>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</si>
  <si>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</si>
  <si>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</si>
  <si>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</si>
  <si>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</si>
  <si>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</si>
  <si>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</si>
  <si>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</si>
  <si>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</si>
  <si>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</si>
  <si>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</si>
  <si>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</si>
  <si>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</si>
  <si>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</si>
  <si>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</si>
  <si>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</si>
  <si>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</si>
  <si>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</si>
  <si>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</si>
  <si>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</si>
  <si>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</si>
  <si>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</si>
  <si>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</si>
  <si>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</si>
  <si>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</si>
  <si>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</si>
  <si>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</si>
  <si>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</si>
  <si>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</si>
  <si>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</si>
  <si>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</si>
  <si>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</si>
  <si>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</si>
  <si>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</si>
  <si>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</si>
  <si>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</si>
  <si>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</si>
  <si>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</si>
  <si>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</si>
  <si>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</si>
  <si>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</si>
  <si>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</si>
  <si>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</si>
  <si>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</si>
  <si>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</si>
  <si>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</si>
  <si>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</si>
  <si>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</si>
  <si>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</si>
  <si>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</si>
  <si>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</si>
  <si>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</si>
  <si>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</si>
  <si>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</si>
  <si>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</si>
  <si>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</si>
  <si>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</si>
  <si>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</si>
  <si>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</si>
  <si>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</si>
  <si>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</si>
  <si>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</si>
  <si>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</si>
  <si>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</si>
  <si>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</si>
  <si>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</si>
  <si>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</si>
  <si>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</si>
  <si>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</si>
  <si>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</si>
  <si>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</si>
  <si>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</si>
  <si>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</si>
  <si>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</si>
  <si>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</si>
  <si>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</si>
  <si>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</si>
  <si>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</si>
  <si>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</si>
  <si>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</si>
  <si>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</si>
  <si>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</si>
  <si>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</si>
  <si>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</si>
  <si>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</si>
  <si>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</si>
  <si>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</si>
  <si>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</si>
  <si>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</si>
  <si>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</si>
  <si>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</si>
  <si>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</si>
  <si>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</si>
  <si>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</si>
  <si>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</si>
  <si>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</si>
  <si>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</si>
  <si>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</si>
  <si>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</si>
  <si>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</si>
  <si>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</si>
  <si>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</si>
  <si>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</si>
  <si>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</si>
  <si>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</si>
  <si>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</si>
  <si>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</si>
  <si>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</si>
  <si>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</si>
  <si>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</si>
  <si>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</si>
  <si>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</si>
  <si>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</si>
  <si>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</si>
  <si>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</si>
  <si>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</si>
  <si>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</si>
  <si>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</si>
  <si>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</si>
  <si>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</si>
  <si>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</si>
  <si>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</si>
  <si>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</si>
  <si>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</si>
  <si>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</si>
  <si>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</si>
  <si>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</si>
  <si>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</si>
  <si>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</si>
  <si>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</si>
  <si>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</si>
  <si>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</si>
  <si>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</si>
  <si>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</si>
  <si>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</si>
  <si>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</si>
  <si>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</si>
  <si>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</si>
  <si>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</si>
  <si>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</si>
  <si>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</si>
  <si>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</si>
  <si>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</si>
  <si>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</si>
  <si>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</si>
  <si>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</si>
  <si>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</si>
  <si>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</si>
  <si>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</si>
  <si>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</si>
  <si>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</si>
  <si>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</si>
  <si>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</si>
  <si>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</si>
  <si>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</si>
  <si>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</si>
  <si>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</si>
  <si>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</si>
  <si>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</si>
  <si>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</si>
  <si>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</si>
  <si>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</si>
  <si>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</si>
  <si>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</si>
  <si>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</si>
  <si>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</si>
  <si>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</si>
  <si>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</si>
  <si>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</si>
  <si>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</si>
  <si>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</si>
  <si>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</si>
  <si>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</si>
  <si>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</si>
  <si>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</si>
  <si>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</si>
  <si>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</si>
  <si>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</si>
  <si>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</si>
  <si>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</si>
  <si>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</si>
  <si>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</si>
  <si>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</si>
  <si>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</si>
  <si>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</si>
  <si>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</si>
  <si>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</si>
  <si>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</si>
  <si>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</si>
  <si>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</si>
  <si>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</si>
  <si>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</si>
  <si>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</si>
  <si>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</si>
  <si>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</si>
  <si>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</si>
  <si>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</si>
  <si>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</si>
  <si>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</si>
  <si>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</si>
  <si>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</si>
  <si>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</si>
  <si>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</si>
  <si>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</si>
  <si>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</si>
  <si>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</si>
  <si>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</si>
  <si>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</si>
  <si>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</si>
  <si>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</si>
  <si>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</si>
  <si>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</si>
  <si>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</si>
  <si>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</si>
  <si>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</si>
  <si>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</si>
  <si>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</si>
  <si>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</si>
  <si>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</si>
  <si>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</si>
  <si>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</si>
  <si>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</si>
  <si>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</si>
  <si>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</si>
  <si>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</si>
  <si>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</si>
  <si>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</si>
  <si>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</si>
  <si>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</si>
  <si>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</si>
  <si>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</si>
  <si>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</si>
  <si>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</si>
  <si>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</si>
  <si>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</si>
  <si>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</si>
  <si>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</si>
  <si>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</si>
  <si>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</si>
  <si>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</si>
  <si>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</si>
  <si>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</si>
  <si>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</si>
  <si>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</si>
  <si>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</si>
  <si>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</si>
  <si>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</si>
  <si>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</si>
  <si>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</si>
  <si>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</si>
  <si>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</si>
  <si>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</si>
  <si>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</si>
  <si>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</si>
  <si>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</si>
  <si>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</si>
  <si>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</si>
  <si>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</si>
  <si>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</si>
  <si>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</si>
  <si>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</si>
  <si>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</si>
  <si>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</si>
  <si>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</si>
  <si>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</si>
  <si>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</si>
  <si>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</si>
  <si>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</si>
  <si>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</si>
  <si>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</si>
  <si>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</si>
  <si>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</si>
  <si>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</si>
  <si>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</si>
  <si>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</si>
  <si>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</si>
  <si>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</si>
  <si>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</si>
  <si>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</si>
  <si>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</si>
  <si>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</si>
  <si>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</si>
  <si>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</si>
  <si>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</si>
  <si>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</si>
  <si>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</si>
  <si>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</si>
  <si>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</si>
  <si>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</si>
  <si>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</si>
  <si>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</si>
  <si>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</si>
  <si>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</si>
  <si>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</si>
  <si>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</si>
  <si>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</si>
  <si>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</si>
  <si>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</si>
  <si>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</si>
  <si>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</si>
  <si>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</si>
  <si>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</si>
  <si>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</si>
  <si>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</si>
  <si>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</si>
  <si>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</si>
  <si>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</si>
  <si>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</si>
  <si>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</si>
  <si>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</si>
  <si>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</si>
  <si>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</si>
  <si>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</si>
  <si>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</si>
  <si>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</si>
  <si>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</si>
  <si>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</si>
  <si>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</si>
  <si>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</si>
  <si>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</si>
  <si>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</si>
  <si>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</si>
  <si>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</si>
  <si>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</si>
  <si>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</si>
  <si>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</si>
  <si>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</si>
  <si>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</si>
  <si>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</si>
  <si>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</si>
  <si>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</si>
  <si>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</si>
  <si>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</si>
  <si>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</si>
  <si>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</si>
  <si>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</si>
  <si>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</si>
  <si>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</si>
  <si>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</si>
  <si>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</si>
  <si>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</si>
  <si>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</si>
  <si>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</si>
  <si>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</si>
  <si>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</si>
  <si>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</si>
  <si>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</si>
  <si>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</si>
  <si>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</si>
  <si>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</si>
  <si>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</si>
  <si>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</si>
  <si>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</si>
  <si>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</si>
  <si>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</si>
  <si>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</si>
  <si>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</si>
  <si>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</si>
  <si>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</si>
  <si>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</si>
  <si>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</si>
  <si>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</si>
  <si>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</si>
  <si>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</si>
  <si>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</si>
  <si>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</si>
  <si>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</si>
  <si>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</si>
  <si>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</si>
  <si>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</si>
  <si>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</si>
  <si>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</si>
  <si>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</si>
  <si>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</si>
  <si>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</si>
  <si>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</si>
  <si>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</si>
  <si>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</si>
  <si>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</si>
  <si>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</si>
  <si>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</si>
  <si>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</si>
  <si>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</si>
  <si>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</si>
  <si>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</si>
  <si>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</si>
  <si>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</si>
  <si>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</si>
  <si>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</si>
  <si>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</si>
  <si>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</si>
  <si>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</si>
  <si>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</si>
  <si>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</si>
  <si>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</si>
  <si>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</si>
  <si>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</si>
  <si>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</si>
  <si>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</si>
  <si>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</si>
  <si>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</si>
  <si>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</si>
  <si>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</si>
  <si>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</si>
  <si>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</si>
  <si>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</si>
  <si>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</si>
  <si>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</si>
  <si>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</si>
  <si>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</si>
  <si>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</si>
  <si>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</si>
  <si>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</si>
  <si>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</si>
  <si>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</si>
  <si>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</si>
  <si>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</si>
  <si>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</si>
  <si>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</si>
  <si>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</si>
  <si>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</si>
  <si>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</si>
  <si>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</si>
  <si>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</si>
  <si>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</si>
  <si>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</si>
  <si>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</si>
  <si>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</si>
  <si>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</si>
  <si>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</si>
  <si>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</si>
  <si>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</si>
  <si>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</si>
  <si>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</si>
  <si>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</si>
  <si>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</si>
  <si>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</si>
  <si>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</si>
  <si>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</si>
  <si>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</si>
  <si>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</si>
  <si>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</si>
  <si>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</si>
  <si>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</si>
  <si>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</si>
  <si>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</si>
  <si>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</si>
  <si>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</si>
  <si>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</si>
  <si>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</si>
  <si>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</si>
  <si>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</si>
  <si>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</si>
  <si>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</si>
  <si>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</si>
  <si>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</si>
  <si>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</si>
  <si>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</si>
  <si>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</si>
  <si>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</si>
  <si>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</si>
  <si>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</si>
  <si>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</si>
  <si>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</si>
  <si>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</si>
  <si>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</si>
  <si>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</si>
  <si>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</si>
  <si>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</si>
  <si>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</si>
  <si>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</si>
  <si>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</si>
  <si>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</si>
  <si>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</si>
  <si>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</si>
  <si>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</si>
  <si>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</si>
  <si>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</si>
  <si>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</si>
  <si>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</si>
  <si>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</si>
  <si>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</si>
  <si>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</si>
  <si>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</si>
  <si>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</si>
  <si>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</si>
  <si>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</si>
  <si>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</si>
  <si>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</si>
  <si>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</si>
  <si>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</si>
  <si>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</si>
  <si>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</si>
  <si>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</si>
  <si>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</si>
  <si>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</si>
  <si>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</si>
  <si>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</si>
  <si>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</si>
  <si>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</si>
  <si>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</si>
  <si>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</si>
  <si>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</si>
  <si>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</si>
  <si>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</si>
  <si>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</si>
  <si>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</si>
  <si>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</si>
  <si>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</si>
  <si>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</si>
  <si>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</si>
  <si>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</si>
  <si>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</si>
  <si>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</si>
  <si>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</si>
  <si>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</si>
  <si>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</si>
  <si>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</si>
  <si>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</si>
  <si>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</si>
  <si>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</si>
  <si>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</si>
  <si>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</si>
  <si>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</si>
  <si>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</si>
  <si>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</si>
  <si>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</si>
  <si>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</si>
  <si>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</si>
  <si>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</si>
  <si>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</si>
  <si>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</si>
  <si>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</si>
  <si>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</si>
  <si>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</si>
  <si>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</si>
  <si>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</si>
  <si>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</si>
  <si>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</si>
  <si>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</si>
  <si>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</si>
  <si>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</si>
  <si>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</si>
  <si>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</si>
  <si>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</si>
  <si>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</si>
  <si>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</si>
  <si>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</si>
  <si>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</si>
  <si>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</si>
  <si>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</si>
  <si>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</si>
  <si>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</si>
  <si>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</si>
  <si>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</si>
  <si>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</si>
  <si>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</si>
  <si>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</si>
  <si>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</si>
  <si>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</si>
  <si>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</si>
  <si>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</si>
  <si>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</si>
  <si>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</si>
  <si>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</si>
  <si>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</si>
  <si>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</si>
  <si>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</si>
  <si>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</si>
  <si>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</si>
  <si>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</si>
  <si>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</si>
  <si>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</si>
  <si>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</si>
  <si>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</si>
  <si>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</si>
  <si>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</si>
  <si>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</si>
  <si>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</si>
  <si>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</si>
  <si>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</si>
  <si>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</si>
  <si>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</si>
  <si>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</si>
  <si>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</si>
  <si>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</si>
  <si>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</si>
  <si>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</si>
  <si>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</si>
  <si>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</si>
  <si>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</si>
  <si>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</si>
  <si>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</si>
  <si>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</si>
  <si>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</si>
  <si>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</si>
  <si>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</si>
  <si>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</si>
  <si>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</si>
  <si>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</si>
  <si>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</si>
  <si>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</si>
  <si>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</si>
  <si>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</si>
  <si>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</si>
  <si>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</si>
  <si>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</si>
  <si>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</si>
  <si>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</si>
  <si>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</si>
  <si>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</si>
  <si>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</si>
  <si>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</si>
  <si>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</si>
  <si>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</si>
  <si>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</si>
  <si>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</si>
  <si>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</si>
  <si>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</si>
  <si>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</si>
  <si>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</si>
  <si>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</si>
  <si>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</si>
  <si>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</si>
  <si>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</si>
  <si>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</si>
  <si>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</si>
  <si>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</si>
  <si>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</si>
  <si>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</si>
  <si>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</si>
  <si>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</si>
  <si>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</si>
  <si>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</si>
  <si>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</si>
  <si>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</si>
  <si>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</si>
  <si>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</si>
  <si>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</si>
  <si>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</si>
  <si>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</si>
  <si>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</si>
  <si>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</si>
  <si>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</si>
  <si>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</si>
  <si>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</si>
  <si>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</si>
  <si>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</si>
  <si>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</si>
  <si>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</si>
  <si>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</si>
  <si>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</si>
  <si>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</si>
  <si>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</si>
  <si>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</si>
  <si>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</si>
  <si>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</si>
  <si>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</si>
  <si>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</si>
  <si>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</si>
  <si>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</si>
  <si>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</si>
  <si>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</si>
  <si>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</si>
  <si>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</si>
  <si>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</si>
  <si>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</si>
  <si>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</si>
  <si>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</si>
  <si>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</si>
  <si>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</si>
  <si>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</si>
  <si>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</si>
  <si>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</si>
  <si>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</si>
  <si>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</si>
  <si>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</si>
  <si>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</si>
  <si>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</si>
  <si>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</si>
  <si>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</si>
  <si>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</si>
  <si>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</si>
  <si>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</si>
  <si>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</si>
  <si>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</si>
  <si>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</si>
  <si>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</si>
  <si>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</si>
  <si>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</si>
  <si>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</si>
  <si>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</si>
  <si>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</si>
  <si>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</si>
  <si>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</si>
  <si>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</si>
  <si>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</si>
  <si>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</si>
  <si>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</si>
  <si>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</si>
  <si>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</si>
  <si>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</si>
  <si>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</si>
  <si>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</si>
  <si>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</si>
  <si>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</si>
  <si>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</si>
  <si>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</si>
  <si>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</si>
  <si>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</si>
  <si>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</si>
  <si>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</si>
  <si>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</si>
  <si>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</si>
  <si>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</si>
  <si>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</si>
  <si>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</si>
  <si>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</si>
  <si>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</si>
  <si>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</si>
  <si>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</si>
  <si>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</si>
  <si>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</si>
  <si>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</si>
  <si>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</si>
  <si>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</si>
  <si>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</si>
  <si>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</si>
  <si>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</si>
  <si>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</si>
  <si>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</si>
  <si>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</si>
  <si>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</si>
  <si>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</si>
  <si>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</si>
  <si>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</si>
  <si>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</si>
  <si>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</si>
  <si>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</si>
  <si>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</si>
  <si>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</si>
  <si>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</si>
  <si>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</si>
  <si>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</si>
  <si>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</si>
  <si>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</si>
  <si>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</si>
  <si>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</si>
  <si>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</si>
  <si>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</si>
  <si>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</si>
  <si>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</si>
  <si>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</si>
  <si>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</si>
  <si>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</si>
  <si>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</si>
  <si>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</si>
  <si>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</si>
  <si>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</si>
  <si>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</si>
  <si>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</si>
  <si>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</si>
  <si>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</si>
  <si>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</si>
  <si>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</si>
  <si>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</si>
  <si>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</si>
  <si>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</si>
  <si>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</si>
  <si>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</si>
  <si>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</si>
  <si>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</si>
  <si>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</si>
  <si>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</si>
  <si>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</si>
  <si>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</si>
  <si>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</si>
  <si>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</si>
  <si>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</si>
  <si>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</si>
  <si>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</si>
  <si>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</si>
  <si>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</si>
  <si>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</si>
  <si>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</si>
  <si>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</si>
  <si>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</si>
  <si>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</si>
  <si>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</si>
  <si>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</si>
  <si>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</si>
  <si>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</si>
  <si>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</si>
  <si>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</si>
  <si>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</si>
  <si>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</si>
  <si>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</si>
  <si>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</si>
  <si>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</si>
  <si>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</si>
  <si>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</si>
  <si>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</si>
  <si>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</si>
  <si>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</si>
  <si>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</si>
  <si>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</si>
  <si>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</si>
  <si>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</si>
  <si>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</si>
  <si>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</si>
  <si>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</si>
  <si>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</si>
  <si>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</si>
  <si>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</si>
  <si>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</si>
  <si>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</si>
  <si>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</si>
  <si>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</si>
  <si>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</si>
  <si>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</si>
  <si>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</si>
  <si>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</si>
  <si>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</si>
  <si>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</si>
  <si>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</si>
  <si>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</si>
  <si>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</si>
  <si>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</si>
  <si>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</si>
  <si>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</si>
  <si>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</si>
  <si>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</si>
  <si>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</si>
  <si>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</si>
  <si>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</si>
  <si>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</si>
  <si>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</si>
  <si>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</si>
  <si>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</si>
  <si>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</si>
  <si>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</si>
  <si>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</si>
  <si>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</si>
  <si>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</si>
  <si>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</si>
  <si>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</si>
  <si>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</si>
  <si>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</si>
  <si>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</si>
  <si>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</si>
  <si>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</si>
  <si>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</si>
  <si>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</si>
  <si>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</si>
  <si>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</si>
  <si>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</si>
  <si>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</si>
  <si>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</si>
  <si>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</si>
  <si>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</si>
  <si>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</si>
  <si>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</si>
  <si>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</si>
  <si>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</si>
  <si>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</si>
  <si>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</si>
  <si>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</si>
  <si>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</si>
  <si>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</si>
  <si>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</si>
  <si>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</si>
  <si>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</si>
  <si>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</si>
  <si>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</si>
  <si>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</si>
  <si>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</si>
  <si>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</si>
  <si>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</si>
  <si>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</si>
  <si>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</si>
  <si>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</si>
  <si>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</si>
  <si>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</si>
  <si>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</si>
  <si>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</si>
  <si>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</si>
  <si>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</si>
  <si>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</si>
  <si>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</si>
  <si>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</si>
  <si>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</si>
  <si>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</si>
  <si>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</si>
  <si>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</si>
  <si>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</si>
  <si>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</si>
  <si>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</si>
  <si>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</si>
  <si>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</si>
  <si>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</si>
  <si>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</si>
  <si>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</si>
  <si>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</si>
  <si>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</si>
  <si>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</si>
  <si>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</si>
  <si>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</si>
  <si>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</si>
  <si>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</si>
  <si>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</si>
  <si>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</si>
  <si>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</si>
  <si>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</si>
  <si>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</si>
  <si>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</si>
  <si>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</si>
  <si>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</si>
  <si>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</si>
  <si>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</si>
  <si>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</si>
  <si>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</si>
  <si>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</si>
  <si>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</si>
  <si>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</si>
  <si>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</si>
  <si>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</si>
  <si>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</si>
  <si>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</si>
  <si>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</si>
  <si>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</si>
  <si>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</si>
  <si>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</si>
  <si>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</si>
  <si>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</si>
  <si>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</si>
  <si>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</si>
  <si>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</si>
  <si>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</si>
  <si>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</si>
  <si>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</si>
  <si>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</si>
  <si>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</si>
  <si>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</si>
  <si>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</si>
  <si>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</si>
  <si>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</si>
  <si>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</si>
  <si>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</si>
  <si>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</si>
  <si>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</si>
  <si>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</si>
  <si>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</si>
  <si>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</si>
  <si>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</si>
  <si>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</si>
  <si>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</si>
  <si>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</si>
  <si>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</si>
  <si>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</si>
  <si>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</si>
  <si>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</si>
  <si>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</si>
  <si>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</si>
  <si>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</si>
  <si>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</si>
  <si>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</si>
  <si>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</si>
  <si>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</si>
  <si>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</si>
  <si>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</si>
  <si>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</si>
  <si>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</si>
  <si>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</si>
  <si>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</si>
  <si>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</si>
  <si>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</si>
  <si>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</si>
  <si>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</si>
  <si>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</si>
  <si>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</si>
  <si>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</si>
  <si>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</si>
  <si>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</si>
  <si>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</si>
  <si>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</si>
  <si>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</si>
  <si>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</si>
  <si>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</si>
  <si>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</si>
  <si>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</si>
  <si>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</si>
  <si>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</si>
  <si>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</si>
  <si>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</si>
  <si>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</si>
  <si>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</si>
  <si>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</si>
  <si>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</si>
  <si>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</si>
  <si>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</si>
  <si>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</si>
  <si>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</si>
  <si>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</si>
  <si>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</si>
  <si>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</si>
  <si>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</si>
  <si>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</si>
  <si>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</si>
  <si>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</si>
  <si>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</si>
  <si>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</si>
  <si>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</si>
  <si>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</si>
  <si>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</si>
  <si>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</si>
  <si>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</si>
  <si>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</si>
  <si>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</si>
  <si>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</si>
  <si>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</si>
  <si>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</si>
  <si>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</si>
  <si>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</si>
  <si>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</si>
  <si>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</si>
  <si>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</si>
  <si>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</si>
  <si>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</si>
  <si>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</si>
  <si>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</si>
  <si>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</si>
  <si>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</si>
  <si>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</si>
  <si>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</si>
  <si>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</si>
  <si>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</si>
  <si>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</si>
  <si>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</si>
  <si>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</si>
  <si>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</si>
  <si>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</si>
  <si>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</si>
  <si>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</si>
  <si>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</si>
  <si>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</si>
  <si>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</si>
  <si>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</si>
  <si>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</si>
  <si>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</si>
  <si>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</si>
  <si>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</si>
  <si>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</si>
  <si>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</si>
  <si>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</si>
  <si>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</si>
  <si>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</si>
  <si>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</si>
  <si>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</si>
  <si>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</si>
  <si>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</si>
  <si>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</si>
  <si>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</si>
  <si>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</si>
  <si>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</si>
  <si>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</si>
  <si>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</si>
  <si>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</si>
  <si>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</si>
  <si>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</si>
  <si>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</si>
  <si>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</si>
  <si>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</si>
  <si>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</si>
  <si>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</si>
  <si>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</si>
  <si>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</si>
  <si>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</si>
  <si>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</si>
  <si>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</si>
  <si>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</si>
  <si>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</si>
  <si>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</si>
  <si>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</si>
  <si>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</si>
  <si>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</si>
  <si>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</si>
  <si>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</si>
  <si>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</si>
  <si>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</si>
  <si>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</si>
  <si>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</si>
  <si>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</si>
  <si>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</si>
  <si>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</si>
  <si>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</si>
  <si>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</si>
  <si>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</si>
  <si>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</si>
  <si>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</si>
  <si>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</si>
  <si>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</si>
  <si>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</si>
  <si>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</si>
  <si>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</si>
  <si>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</si>
  <si>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</si>
  <si>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</si>
  <si>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</si>
  <si>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</si>
  <si>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</si>
  <si>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</si>
  <si>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</si>
  <si>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</si>
  <si>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</si>
  <si>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</si>
  <si>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</si>
  <si>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</si>
  <si>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</si>
  <si>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</si>
  <si>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</si>
  <si>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</si>
  <si>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</si>
  <si>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</si>
  <si>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</si>
  <si>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</si>
  <si>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</si>
  <si>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</si>
  <si>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</si>
  <si>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</si>
  <si>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</si>
  <si>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</si>
  <si>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</si>
  <si>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</si>
  <si>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</si>
  <si>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</si>
  <si>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</si>
  <si>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</si>
  <si>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</si>
  <si>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</si>
  <si>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</si>
  <si>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</si>
  <si>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</si>
  <si>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</si>
  <si>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</si>
  <si>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</si>
  <si>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</si>
  <si>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</si>
  <si>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</si>
  <si>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</si>
  <si>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</si>
  <si>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</si>
  <si>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</si>
  <si>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</si>
  <si>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</si>
  <si>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</si>
  <si>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</si>
  <si>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</si>
  <si>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</si>
  <si>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</si>
  <si>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</si>
  <si>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</si>
  <si>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</si>
  <si>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</si>
  <si>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</si>
  <si>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</si>
  <si>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</si>
  <si>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</si>
  <si>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</si>
  <si>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</si>
  <si>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</si>
  <si>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</si>
  <si>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</si>
  <si>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</si>
  <si>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</si>
  <si>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</si>
  <si>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</si>
  <si>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</si>
  <si>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</si>
  <si>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</si>
  <si>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</si>
  <si>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</si>
  <si>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</si>
  <si>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</si>
  <si>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</si>
  <si>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</si>
  <si>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</si>
  <si>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</si>
  <si>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</si>
  <si>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</si>
  <si>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</si>
  <si>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</si>
  <si>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</si>
  <si>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</si>
  <si>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</si>
  <si>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</si>
  <si>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</si>
  <si>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</si>
  <si>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</si>
  <si>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</si>
  <si>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</si>
  <si>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</si>
  <si>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</si>
  <si>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</si>
  <si>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</si>
  <si>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</si>
  <si>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</si>
  <si>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</si>
  <si>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</si>
  <si>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</si>
  <si>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</si>
  <si>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</si>
  <si>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</si>
  <si>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</si>
  <si>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</si>
  <si>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</si>
  <si>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</si>
  <si>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</si>
  <si>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</si>
  <si>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</si>
  <si>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</si>
  <si>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</si>
  <si>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</si>
  <si>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</si>
  <si>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</si>
  <si>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</si>
  <si>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</si>
  <si>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</si>
  <si>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</si>
  <si>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</si>
  <si>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</si>
  <si>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</si>
  <si>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</si>
  <si>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</si>
  <si>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</si>
  <si>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</si>
  <si>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</si>
  <si>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</si>
  <si>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</si>
  <si>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</si>
  <si>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</si>
  <si>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</si>
  <si>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</si>
  <si>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</si>
  <si>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</si>
  <si>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</si>
  <si>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</si>
  <si>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</si>
  <si>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</si>
  <si>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</si>
  <si>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</si>
  <si>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</si>
  <si>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</si>
  <si>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</si>
  <si>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</si>
  <si>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</si>
  <si>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</si>
  <si>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</si>
  <si>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</si>
  <si>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</si>
  <si>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</si>
  <si>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</si>
  <si>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</si>
  <si>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</si>
  <si>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</si>
  <si>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</si>
  <si>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</si>
  <si>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</si>
  <si>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</si>
  <si>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</si>
  <si>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</si>
  <si>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</si>
  <si>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</si>
  <si>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</si>
  <si>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</si>
  <si>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</si>
  <si>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</si>
  <si>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</si>
  <si>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</si>
  <si>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</si>
  <si>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</si>
  <si>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</si>
  <si>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</si>
  <si>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</si>
  <si>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</si>
  <si>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</si>
  <si>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</si>
  <si>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</si>
  <si>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</si>
  <si>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</si>
  <si>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</si>
  <si>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</si>
  <si>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</si>
  <si>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</si>
  <si>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</si>
  <si>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</si>
  <si>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</si>
  <si>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</si>
  <si>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</si>
  <si>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</si>
  <si>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</si>
  <si>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</si>
  <si>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</si>
  <si>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</si>
  <si>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</si>
  <si>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</si>
  <si>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</si>
  <si>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</si>
  <si>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</si>
  <si>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</si>
  <si>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</si>
  <si>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</si>
  <si>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</si>
  <si>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</si>
  <si>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</si>
  <si>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</si>
  <si>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</si>
  <si>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</si>
  <si>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</si>
  <si>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</si>
  <si>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</si>
  <si>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</si>
  <si>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</si>
  <si>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</si>
  <si>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</si>
  <si>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</si>
  <si>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</si>
  <si>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</si>
  <si>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</si>
  <si>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</si>
  <si>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</si>
  <si>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</si>
  <si>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</si>
  <si>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</si>
  <si>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</si>
  <si>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</si>
  <si>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</si>
  <si>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</si>
  <si>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</si>
  <si>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</si>
  <si>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</si>
  <si>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</si>
  <si>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</si>
  <si>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</si>
  <si>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</si>
  <si>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</si>
  <si>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</si>
  <si>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</si>
  <si>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</si>
  <si>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</si>
  <si>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</si>
  <si>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</si>
  <si>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</si>
  <si>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</si>
  <si>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</si>
  <si>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</si>
  <si>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</si>
  <si>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</si>
  <si>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</si>
  <si>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</si>
  <si>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</si>
  <si>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</si>
  <si>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</si>
  <si>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</si>
  <si>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</si>
  <si>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</si>
  <si>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</si>
  <si>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</si>
  <si>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</si>
  <si>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</si>
  <si>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</si>
  <si>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</si>
  <si>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</si>
  <si>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</si>
  <si>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</si>
  <si>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</si>
  <si>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</si>
  <si>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</si>
  <si>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</si>
  <si>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</si>
  <si>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</si>
  <si>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</si>
  <si>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</si>
  <si>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</si>
  <si>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</si>
  <si>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</si>
  <si>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</si>
  <si>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</si>
  <si>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</si>
  <si>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</si>
  <si>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</si>
  <si>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</si>
  <si>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</si>
  <si>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</si>
  <si>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</si>
  <si>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</si>
  <si>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</si>
  <si>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</si>
  <si>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</si>
  <si>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</si>
  <si>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</si>
  <si>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</si>
  <si>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</si>
  <si>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</si>
  <si>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</si>
  <si>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</si>
  <si>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</si>
  <si>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</si>
  <si>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</si>
  <si>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</si>
  <si>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</si>
  <si>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</si>
  <si>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</si>
  <si>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</si>
  <si>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</si>
  <si>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</si>
  <si>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</si>
  <si>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</si>
  <si>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</si>
  <si>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</si>
  <si>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</si>
  <si>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</si>
  <si>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</si>
  <si>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</si>
  <si>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</si>
  <si>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</si>
  <si>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</si>
  <si>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</si>
  <si>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</si>
  <si>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</si>
  <si>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</si>
  <si>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</si>
  <si>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</si>
  <si>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</si>
  <si>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</si>
  <si>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</si>
  <si>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</si>
  <si>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</si>
  <si>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</si>
  <si>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</si>
  <si>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</si>
  <si>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</si>
  <si>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</si>
  <si>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</si>
  <si>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</si>
  <si>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</si>
  <si>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</si>
  <si>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</si>
  <si>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</si>
  <si>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</si>
  <si>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</si>
  <si>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</si>
  <si>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</si>
  <si>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</si>
  <si>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</si>
  <si>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</si>
  <si>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</si>
  <si>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</si>
  <si>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</si>
  <si>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</si>
  <si>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</si>
  <si>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</si>
  <si>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</si>
  <si>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</si>
  <si>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</si>
  <si>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</si>
  <si>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</si>
  <si>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</si>
  <si>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</si>
  <si>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</si>
  <si>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</si>
  <si>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</si>
  <si>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</si>
  <si>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</si>
  <si>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</si>
  <si>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</si>
  <si>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</si>
  <si>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</si>
  <si>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</si>
  <si>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</si>
  <si>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</si>
  <si>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</si>
  <si>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</si>
  <si>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</si>
  <si>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</si>
  <si>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</si>
  <si>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</si>
  <si>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</si>
  <si>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</si>
  <si>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</si>
  <si>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</si>
  <si>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</si>
  <si>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</si>
  <si>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</si>
  <si>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</si>
  <si>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</si>
  <si>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</si>
  <si>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</si>
  <si>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</si>
  <si>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</si>
  <si>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</si>
  <si>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</si>
  <si>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</si>
  <si>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</si>
  <si>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</si>
  <si>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</si>
  <si>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</si>
  <si>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</si>
  <si>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</si>
  <si>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</si>
  <si>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</si>
  <si>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</si>
  <si>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</si>
  <si>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</si>
  <si>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</si>
  <si>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</si>
  <si>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</si>
  <si>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</si>
  <si>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</si>
  <si>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</si>
  <si>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</si>
  <si>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</si>
  <si>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</si>
  <si>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</si>
  <si>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</si>
  <si>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</si>
  <si>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</si>
  <si>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</si>
  <si>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</si>
  <si>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</si>
  <si>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</si>
  <si>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</si>
  <si>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</si>
  <si>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</si>
  <si>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</si>
  <si>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</si>
  <si>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</si>
  <si>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</si>
  <si>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</si>
  <si>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</si>
  <si>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</si>
  <si>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</si>
  <si>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</si>
  <si>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</si>
  <si>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</si>
  <si>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</si>
  <si>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</si>
  <si>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</si>
  <si>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</si>
  <si>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</si>
  <si>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</si>
  <si>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</si>
  <si>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</si>
  <si>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</si>
  <si>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</si>
  <si>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</si>
  <si>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</si>
  <si>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</si>
  <si>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</si>
  <si>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</si>
  <si>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</si>
  <si>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</si>
  <si>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</si>
  <si>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</si>
  <si>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</si>
  <si>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</si>
  <si>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</si>
  <si>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</si>
  <si>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</si>
  <si>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</si>
  <si>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</si>
  <si>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</si>
  <si>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</si>
  <si>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</si>
  <si>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</si>
  <si>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</si>
  <si>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</si>
  <si>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</si>
  <si>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</si>
  <si>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</si>
  <si>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</si>
  <si>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</si>
  <si>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</si>
  <si>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</si>
  <si>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</si>
  <si>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</si>
  <si>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</si>
  <si>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</si>
  <si>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</si>
  <si>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</si>
  <si>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</si>
  <si>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</si>
  <si>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</si>
  <si>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</si>
  <si>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</si>
  <si>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</si>
  <si>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</si>
  <si>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</si>
  <si>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</si>
  <si>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</si>
  <si>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</si>
  <si>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</si>
  <si>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</si>
  <si>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</si>
  <si>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</si>
  <si>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</si>
  <si>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</si>
  <si>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</si>
  <si>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</si>
  <si>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</si>
  <si>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</si>
  <si>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</si>
  <si>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</si>
  <si>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</si>
  <si>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</si>
  <si>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</si>
  <si>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</si>
  <si>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</si>
  <si>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</si>
  <si>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</si>
  <si>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</si>
  <si>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</si>
  <si>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</si>
  <si>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</si>
  <si>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</si>
  <si>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</si>
  <si>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</si>
  <si>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</si>
  <si>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</si>
  <si>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</si>
  <si>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</si>
  <si>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</si>
  <si>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</si>
  <si>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</si>
  <si>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</si>
  <si>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</si>
  <si>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</si>
  <si>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</si>
  <si>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</si>
  <si>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</si>
  <si>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</si>
  <si>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</si>
  <si>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</si>
  <si>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</si>
  <si>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</si>
  <si>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</si>
  <si>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</si>
  <si>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</si>
  <si>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</si>
  <si>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</si>
  <si>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</si>
  <si>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</si>
  <si>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</si>
  <si>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</si>
  <si>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</si>
  <si>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</si>
  <si>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</si>
  <si>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</si>
  <si>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</si>
  <si>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</si>
  <si>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</si>
  <si>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</si>
  <si>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</si>
  <si>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</si>
  <si>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</si>
  <si>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</si>
  <si>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</si>
  <si>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</si>
  <si>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</si>
  <si>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</si>
  <si>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</si>
  <si>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</si>
  <si>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</si>
  <si>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</si>
  <si>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</si>
  <si>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</si>
  <si>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</si>
  <si>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</si>
  <si>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</si>
  <si>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</si>
  <si>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</si>
  <si>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</si>
  <si>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</si>
  <si>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</si>
  <si>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</si>
  <si>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</si>
  <si>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</si>
  <si>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</si>
  <si>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</si>
  <si>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</si>
  <si>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</si>
  <si>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</si>
  <si>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</si>
  <si>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</si>
  <si>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</si>
  <si>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</si>
  <si>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</si>
  <si>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</si>
  <si>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</si>
  <si>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</si>
  <si>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</si>
  <si>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</si>
  <si>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</si>
  <si>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</si>
  <si>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</si>
  <si>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</si>
  <si>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</si>
  <si>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</si>
  <si>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</si>
  <si>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</si>
  <si>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</si>
  <si>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</si>
  <si>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</si>
  <si>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</si>
  <si>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</si>
  <si>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</si>
  <si>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</si>
  <si>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</si>
  <si>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</si>
  <si>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</si>
  <si>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</si>
  <si>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</si>
  <si>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</si>
  <si>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</si>
  <si>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</si>
  <si>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</si>
  <si>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</si>
  <si>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</si>
  <si>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</si>
  <si>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</si>
  <si>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</si>
  <si>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</si>
  <si>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</si>
  <si>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</si>
  <si>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</si>
  <si>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</si>
  <si>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</si>
  <si>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</si>
  <si>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</si>
  <si>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</si>
  <si>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</si>
  <si>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</si>
  <si>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</si>
  <si>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</si>
  <si>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</si>
  <si>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</si>
  <si>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</si>
  <si>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</si>
  <si>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</si>
  <si>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</si>
  <si>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</si>
  <si>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</si>
  <si>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</si>
  <si>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</si>
  <si>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</si>
  <si>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</si>
  <si>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</si>
  <si>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</si>
  <si>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</si>
  <si>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</si>
  <si>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</si>
  <si>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</si>
  <si>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</si>
  <si>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</si>
  <si>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</si>
  <si>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</si>
  <si>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</si>
  <si>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</si>
  <si>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</si>
  <si>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</si>
  <si>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</si>
  <si>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</si>
  <si>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</si>
  <si>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</si>
  <si>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</si>
  <si>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</si>
  <si>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</si>
  <si>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</si>
  <si>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</si>
  <si>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</si>
  <si>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</si>
  <si>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</si>
  <si>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</si>
  <si>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</si>
  <si>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</si>
  <si>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</si>
  <si>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</si>
  <si>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</si>
  <si>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</si>
  <si>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</si>
  <si>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</si>
  <si>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</si>
  <si>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</si>
  <si>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</si>
  <si>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</si>
  <si>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</si>
  <si>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</si>
  <si>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</si>
  <si>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</si>
  <si>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</si>
  <si>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</si>
  <si>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</si>
  <si>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</si>
  <si>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</si>
  <si>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</si>
  <si>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</si>
  <si>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</si>
  <si>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</si>
  <si>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</si>
  <si>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</si>
  <si>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</si>
  <si>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</si>
  <si>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</si>
  <si>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</si>
  <si>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</si>
  <si>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</si>
  <si>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</si>
  <si>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</si>
  <si>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</si>
  <si>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</si>
  <si>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</si>
  <si>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</si>
  <si>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</si>
  <si>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</si>
  <si>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</si>
  <si>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</si>
  <si>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</si>
  <si>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</si>
  <si>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</si>
  <si>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</si>
  <si>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</si>
  <si>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</si>
  <si>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</si>
  <si>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</si>
  <si>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</si>
  <si>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</si>
  <si>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</si>
  <si>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</si>
  <si>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</si>
  <si>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</si>
  <si>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</si>
  <si>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</si>
  <si>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</si>
  <si>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</si>
  <si>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</si>
  <si>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</si>
  <si>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</si>
  <si>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</si>
  <si>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</si>
  <si>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</si>
  <si>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</si>
  <si>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</si>
  <si>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</si>
  <si>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</si>
  <si>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</si>
  <si>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</si>
  <si>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</si>
  <si>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</si>
  <si>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</si>
  <si>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</si>
  <si>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</si>
  <si>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</si>
  <si>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</si>
  <si>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</si>
  <si>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</si>
  <si>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</si>
  <si>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</si>
  <si>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</si>
  <si>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</si>
  <si>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</si>
  <si>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</si>
  <si>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</si>
  <si>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</si>
  <si>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</si>
  <si>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</si>
  <si>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</si>
  <si>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</si>
  <si>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</si>
  <si>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</si>
  <si>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</si>
  <si>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</si>
  <si>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</si>
  <si>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</si>
  <si>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</si>
  <si>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</si>
  <si>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</si>
  <si>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</si>
  <si>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</si>
  <si>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</si>
  <si>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</si>
  <si>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</si>
  <si>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</si>
  <si>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</si>
  <si>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</si>
  <si>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</si>
  <si>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</si>
  <si>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</si>
  <si>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</si>
  <si>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</si>
  <si>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</si>
  <si>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</si>
  <si>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</si>
  <si>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</si>
  <si>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</si>
  <si>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</si>
  <si>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</si>
  <si>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</si>
  <si>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</si>
  <si>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</si>
  <si>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</si>
  <si>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</si>
  <si>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</si>
  <si>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</si>
  <si>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</si>
  <si>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</si>
  <si>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</si>
  <si>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</si>
  <si>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</si>
  <si>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</si>
  <si>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</si>
  <si>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</si>
  <si>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</si>
  <si>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</si>
  <si>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</si>
  <si>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</si>
  <si>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</si>
  <si>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</si>
  <si>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</si>
  <si>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</si>
  <si>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</si>
  <si>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</si>
  <si>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</si>
  <si>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</si>
  <si>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</si>
  <si>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</si>
  <si>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</si>
  <si>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</si>
  <si>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</si>
  <si>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</si>
  <si>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</si>
  <si>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</si>
  <si>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</si>
  <si>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</si>
  <si>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</si>
  <si>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</si>
  <si>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</si>
  <si>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</si>
  <si>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</si>
  <si>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</si>
  <si>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</si>
  <si>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</si>
  <si>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</si>
  <si>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</si>
  <si>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</si>
  <si>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</si>
  <si>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</si>
  <si>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</si>
  <si>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</si>
  <si>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</si>
  <si>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</si>
  <si>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</si>
  <si>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</si>
  <si>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</si>
  <si>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</si>
  <si>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</si>
  <si>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</si>
  <si>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</si>
  <si>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</si>
  <si>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</si>
  <si>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</si>
  <si>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</si>
  <si>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</si>
  <si>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</si>
  <si>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</si>
  <si>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</si>
  <si>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</si>
  <si>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</si>
  <si>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</si>
  <si>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</si>
  <si>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</si>
  <si>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</si>
  <si>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</si>
  <si>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</si>
  <si>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</si>
  <si>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</si>
  <si>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</si>
  <si>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</si>
  <si>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</si>
  <si>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</si>
  <si>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</si>
  <si>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</si>
  <si>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</si>
  <si>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</si>
  <si>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</si>
  <si>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</si>
  <si>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</si>
  <si>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</si>
  <si>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</si>
  <si>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</si>
  <si>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</si>
  <si>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</si>
  <si>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</si>
  <si>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</si>
  <si>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</si>
  <si>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</si>
  <si>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</si>
  <si>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</si>
  <si>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</si>
  <si>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</si>
  <si>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</si>
  <si>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</si>
  <si>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</si>
  <si>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</si>
  <si>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</si>
  <si>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</si>
  <si>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</si>
  <si>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</si>
  <si>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</si>
  <si>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</si>
  <si>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</si>
  <si>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</si>
  <si>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</si>
  <si>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</si>
  <si>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</si>
  <si>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</si>
  <si>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</si>
  <si>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</si>
  <si>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</si>
  <si>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</si>
  <si>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</si>
  <si>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</si>
  <si>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</si>
  <si>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</si>
  <si>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</si>
  <si>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</si>
  <si>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</si>
  <si>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</si>
  <si>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</si>
  <si>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</si>
  <si>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</si>
  <si>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</si>
  <si>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</si>
  <si>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</si>
  <si>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</si>
  <si>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</si>
  <si>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</si>
  <si>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</si>
  <si>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</si>
  <si>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</si>
  <si>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</si>
  <si>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</si>
  <si>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</si>
  <si>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</si>
  <si>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</si>
  <si>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</si>
  <si>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</si>
  <si>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</si>
  <si>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</si>
  <si>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</si>
  <si>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</si>
  <si>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</si>
  <si>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</si>
  <si>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</si>
  <si>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</si>
  <si>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</si>
  <si>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</si>
  <si>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</si>
  <si>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</si>
  <si>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</si>
  <si>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</si>
  <si>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</si>
  <si>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</si>
  <si>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</si>
  <si>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</si>
  <si>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</si>
  <si>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</si>
  <si>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</si>
  <si>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</si>
  <si>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</si>
  <si>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</si>
  <si>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</si>
  <si>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</si>
  <si>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</si>
  <si>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</si>
  <si>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</si>
  <si>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</si>
  <si>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</si>
  <si>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</si>
  <si>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</si>
  <si>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</si>
  <si>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</si>
  <si>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</si>
  <si>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</si>
  <si>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</si>
  <si>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</si>
  <si>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</si>
  <si>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</si>
  <si>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</si>
  <si>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</si>
  <si>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</si>
  <si>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</si>
  <si>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</si>
  <si>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</si>
  <si>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</si>
  <si>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</si>
  <si>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</si>
  <si>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</si>
  <si>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</si>
  <si>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</si>
  <si>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</si>
  <si>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</si>
  <si>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</si>
  <si>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</si>
  <si>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</si>
  <si>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</si>
  <si>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</si>
  <si>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</si>
  <si>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</si>
  <si>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</si>
  <si>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</si>
  <si>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</si>
  <si>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</si>
  <si>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</si>
  <si>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</si>
  <si>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</si>
  <si>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</si>
  <si>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</si>
  <si>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</si>
  <si>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</si>
  <si>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</si>
  <si>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</si>
  <si>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</si>
  <si>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</si>
  <si>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</si>
  <si>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</si>
  <si>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</si>
  <si>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</si>
  <si>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</si>
  <si>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</si>
  <si>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</si>
  <si>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</si>
  <si>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</si>
  <si>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</si>
  <si>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</si>
  <si>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</si>
  <si>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</si>
  <si>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</si>
  <si>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</si>
  <si>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</si>
  <si>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</si>
  <si>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</si>
  <si>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</si>
  <si>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</si>
  <si>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</si>
  <si>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</si>
  <si>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</si>
  <si>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</si>
  <si>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</si>
  <si>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</si>
  <si>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</si>
  <si>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</si>
  <si>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</si>
  <si>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</si>
  <si>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</si>
  <si>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</si>
  <si>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</si>
  <si>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</si>
  <si>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</si>
  <si>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</si>
  <si>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</si>
  <si>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</si>
  <si>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</si>
  <si>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</si>
  <si>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</si>
  <si>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</si>
  <si>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</si>
  <si>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</si>
  <si>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</si>
  <si>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</si>
  <si>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</si>
  <si>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</si>
  <si>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</si>
  <si>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</si>
  <si>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</si>
  <si>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</si>
  <si>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</si>
  <si>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</si>
  <si>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</si>
  <si>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</si>
  <si>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</si>
  <si>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</si>
  <si>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</si>
  <si>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</si>
  <si>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</si>
  <si>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</si>
  <si>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</si>
  <si>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</si>
  <si>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</si>
  <si>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</si>
  <si>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</si>
  <si>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</si>
  <si>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</si>
  <si>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</si>
  <si>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</si>
  <si>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</si>
  <si>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</si>
  <si>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</si>
  <si>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</si>
  <si>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</si>
  <si>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</si>
  <si>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</si>
  <si>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</si>
  <si>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</si>
  <si>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</si>
  <si>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</si>
  <si>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</si>
  <si>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</si>
  <si>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</si>
  <si>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</si>
  <si>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</si>
  <si>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</si>
  <si>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</si>
  <si>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</si>
  <si>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</si>
  <si>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</si>
  <si>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</si>
  <si>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</si>
  <si>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</si>
  <si>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</si>
  <si>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</si>
  <si>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</si>
  <si>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</si>
  <si>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</si>
  <si>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</si>
  <si>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</si>
  <si>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</si>
  <si>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</si>
  <si>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</si>
  <si>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</si>
  <si>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</si>
  <si>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</si>
  <si>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</si>
  <si>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</si>
  <si>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</si>
  <si>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</si>
  <si>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</si>
  <si>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</si>
  <si>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</si>
  <si>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</si>
  <si>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</si>
  <si>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</si>
  <si>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</si>
  <si>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</si>
  <si>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</si>
  <si>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</si>
  <si>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</si>
  <si>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</si>
  <si>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</si>
  <si>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</si>
  <si>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</si>
  <si>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</si>
  <si>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</si>
  <si>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</si>
  <si>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</si>
  <si>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</si>
  <si>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</si>
  <si>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</si>
  <si>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</si>
  <si>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</si>
  <si>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</si>
  <si>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</si>
  <si>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</si>
  <si>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</si>
  <si>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</si>
  <si>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</si>
  <si>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</si>
  <si>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</si>
  <si>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</si>
  <si>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</si>
  <si>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</si>
  <si>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</si>
  <si>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</si>
  <si>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</si>
  <si>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</si>
  <si>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</si>
  <si>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</si>
  <si>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</si>
  <si>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</si>
  <si>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</si>
  <si>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</si>
  <si>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</si>
  <si>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</si>
  <si>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</si>
  <si>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</si>
  <si>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</si>
  <si>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</si>
  <si>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</si>
  <si>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</si>
  <si>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</si>
  <si>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</si>
  <si>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</si>
  <si>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</si>
  <si>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</si>
  <si>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</si>
  <si>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</si>
  <si>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</si>
  <si>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</si>
  <si>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</si>
  <si>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</si>
  <si>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</si>
  <si>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</si>
  <si>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</si>
  <si>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</si>
  <si>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</si>
  <si>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</si>
  <si>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</si>
  <si>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</si>
  <si>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</si>
  <si>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</si>
  <si>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</si>
  <si>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</si>
  <si>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</si>
  <si>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</si>
  <si>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</si>
  <si>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</si>
  <si>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</si>
  <si>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</si>
  <si>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</si>
  <si>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</si>
  <si>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</si>
  <si>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</si>
  <si>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</si>
  <si>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</si>
  <si>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</si>
  <si>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</si>
  <si>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</si>
  <si>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</si>
  <si>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</si>
  <si>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</si>
  <si>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</si>
  <si>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</si>
  <si>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</si>
  <si>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</si>
  <si>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</si>
  <si>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</si>
  <si>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</si>
  <si>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</si>
  <si>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</si>
  <si>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</si>
  <si>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</si>
  <si>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</si>
  <si>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</si>
  <si>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</si>
  <si>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</si>
  <si>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</si>
  <si>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</si>
  <si>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</si>
  <si>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</si>
  <si>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</si>
  <si>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</si>
  <si>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</si>
  <si>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</si>
  <si>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</si>
  <si>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</si>
  <si>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</si>
  <si>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</si>
  <si>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</si>
  <si>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</si>
  <si>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</si>
  <si>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</si>
  <si>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</si>
  <si>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</si>
  <si>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</si>
  <si>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</si>
  <si>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</si>
  <si>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</si>
  <si>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</si>
  <si>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</si>
  <si>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</si>
  <si>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</si>
  <si>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</si>
  <si>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</si>
  <si>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</si>
  <si>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</si>
  <si>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</si>
  <si>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</si>
  <si>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</si>
  <si>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</si>
  <si>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</si>
  <si>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</si>
  <si>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</si>
  <si>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</si>
  <si>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</si>
  <si>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</si>
  <si>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</si>
  <si>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</si>
  <si>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</si>
  <si>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</si>
  <si>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</si>
  <si>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</si>
  <si>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</si>
  <si>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</si>
  <si>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</si>
  <si>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</si>
  <si>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</si>
  <si>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</si>
  <si>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</si>
  <si>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</si>
  <si>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</si>
  <si>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</si>
  <si>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</si>
  <si>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</si>
  <si>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</si>
  <si>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</si>
  <si>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</si>
  <si>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</si>
  <si>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</si>
  <si>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</si>
  <si>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</si>
  <si>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</si>
  <si>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</si>
  <si>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</si>
  <si>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</si>
  <si>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</si>
  <si>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</si>
  <si>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</si>
  <si>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</si>
  <si>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</si>
  <si>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</si>
  <si>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</si>
  <si>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</si>
  <si>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</si>
  <si>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</si>
  <si>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</si>
  <si>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</si>
  <si>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</si>
  <si>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</si>
  <si>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</si>
  <si>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</si>
  <si>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</si>
  <si>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</si>
  <si>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</si>
  <si>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</si>
  <si>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</si>
  <si>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</si>
  <si>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</si>
  <si>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</si>
  <si>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</si>
  <si>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</si>
  <si>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</si>
  <si>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</si>
  <si>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</si>
  <si>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</si>
  <si>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</si>
  <si>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</si>
  <si>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</si>
  <si>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</si>
  <si>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</si>
  <si>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</si>
  <si>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</si>
  <si>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</si>
  <si>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</si>
  <si>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</si>
  <si>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</si>
  <si>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</si>
  <si>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</si>
  <si>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</si>
  <si>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</si>
  <si>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</si>
  <si>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</si>
  <si>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</si>
  <si>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</si>
  <si>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</si>
  <si>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</si>
  <si>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</si>
  <si>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</si>
  <si>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</si>
  <si>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</si>
  <si>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</si>
  <si>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</si>
  <si>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</si>
  <si>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</si>
  <si>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</si>
  <si>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</si>
  <si>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</si>
  <si>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</si>
  <si>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</si>
  <si>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</si>
  <si>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</si>
  <si>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</si>
  <si>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</si>
  <si>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</si>
  <si>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</si>
  <si>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</si>
  <si>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</si>
  <si>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</si>
  <si>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</si>
  <si>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</si>
  <si>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</si>
  <si>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</si>
  <si>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</si>
  <si>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</si>
  <si>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</si>
  <si>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</si>
  <si>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</si>
  <si>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</si>
  <si>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</si>
  <si>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</si>
  <si>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</si>
  <si>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</si>
  <si>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</si>
  <si>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</si>
  <si>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</si>
  <si>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</si>
  <si>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</si>
  <si>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</si>
  <si>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</si>
  <si>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</si>
  <si>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</si>
  <si>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</si>
  <si>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</si>
  <si>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</si>
  <si>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</si>
  <si>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</si>
  <si>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</si>
  <si>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</si>
  <si>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</si>
  <si>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</si>
  <si>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</si>
  <si>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</si>
  <si>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</si>
  <si>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</si>
  <si>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</si>
  <si>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</si>
  <si>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</si>
  <si>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</si>
  <si>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</si>
  <si>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</si>
  <si>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</si>
  <si>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</si>
  <si>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</si>
  <si>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</si>
  <si>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</si>
  <si>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</si>
  <si>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</si>
  <si>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</si>
  <si>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</si>
  <si>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</si>
  <si>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</si>
  <si>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</si>
  <si>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</si>
  <si>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</si>
  <si>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</si>
  <si>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</si>
  <si>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</si>
  <si>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</si>
  <si>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</si>
  <si>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</si>
  <si>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</si>
  <si>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</si>
  <si>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</si>
  <si>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</si>
  <si>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</si>
  <si>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</si>
  <si>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</si>
  <si>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</si>
  <si>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</si>
  <si>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</si>
  <si>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</si>
  <si>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</si>
  <si>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</si>
  <si>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</si>
  <si>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</si>
  <si>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</si>
  <si>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</si>
  <si>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</si>
  <si>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</si>
  <si>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</si>
  <si>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</si>
  <si>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</si>
  <si>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</si>
  <si>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</si>
  <si>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</si>
  <si>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</si>
  <si>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</si>
  <si>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</si>
  <si>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</si>
  <si>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</si>
  <si>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</si>
  <si>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</si>
  <si>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</si>
  <si>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</si>
  <si>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</si>
  <si>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</si>
  <si>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</si>
  <si>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</si>
  <si>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</si>
  <si>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</si>
  <si>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</si>
  <si>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</si>
  <si>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</si>
  <si>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</si>
  <si>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</si>
  <si>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</si>
  <si>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</si>
  <si>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</si>
  <si>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</si>
  <si>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</si>
  <si>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</si>
  <si>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</si>
  <si>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</si>
  <si>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</si>
  <si>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</si>
  <si>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</si>
  <si>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</si>
  <si>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</si>
  <si>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</si>
  <si>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</si>
  <si>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</si>
  <si>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</si>
  <si>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</si>
  <si>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</si>
  <si>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</si>
  <si>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</si>
  <si>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</si>
  <si>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</si>
  <si>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</si>
  <si>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</si>
  <si>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</si>
  <si>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</si>
  <si>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</si>
  <si>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</si>
  <si>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</si>
  <si>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</si>
  <si>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</si>
  <si>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</si>
  <si>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</si>
  <si>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</si>
  <si>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</si>
  <si>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</si>
  <si>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</si>
  <si>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</si>
  <si>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</si>
  <si>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</si>
  <si>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</si>
  <si>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</si>
  <si>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</si>
  <si>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</si>
  <si>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</si>
  <si>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</si>
  <si>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</si>
  <si>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</si>
  <si>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</si>
  <si>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</si>
  <si>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</si>
  <si>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</si>
  <si>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</si>
  <si>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</si>
  <si>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</si>
  <si>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</si>
  <si>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</si>
  <si>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</si>
  <si>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</si>
  <si>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</si>
  <si>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</si>
  <si>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</si>
  <si>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</si>
  <si>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</si>
  <si>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</si>
  <si>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</si>
  <si>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</si>
  <si>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</si>
  <si>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</si>
  <si>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</si>
  <si>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</si>
  <si>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</si>
  <si>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</si>
  <si>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</si>
  <si>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</si>
  <si>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</si>
  <si>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</si>
  <si>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</si>
  <si>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</si>
  <si>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</si>
  <si>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</si>
  <si>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</si>
  <si>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</si>
  <si>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</si>
  <si>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</si>
  <si>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</si>
  <si>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</si>
  <si>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</si>
  <si>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</si>
  <si>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</si>
  <si>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</si>
  <si>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</si>
  <si>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</si>
  <si>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</si>
  <si>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</si>
  <si>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</si>
  <si>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</si>
  <si>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</si>
  <si>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</si>
  <si>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</si>
  <si>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</si>
  <si>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</si>
  <si>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</si>
  <si>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</si>
  <si>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</si>
  <si>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</si>
  <si>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</si>
  <si>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</si>
  <si>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</si>
  <si>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</si>
  <si>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</si>
  <si>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</si>
  <si>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</si>
  <si>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</si>
  <si>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</si>
  <si>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</si>
  <si>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</si>
  <si>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</si>
  <si>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</si>
  <si>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</si>
  <si>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</si>
  <si>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</si>
  <si>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</si>
  <si>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</si>
  <si>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</si>
  <si>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</si>
  <si>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</si>
  <si>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</si>
  <si>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</si>
  <si>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</si>
  <si>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</si>
  <si>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</si>
  <si>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</si>
  <si>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</si>
  <si>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</si>
  <si>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</si>
  <si>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</si>
  <si>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</si>
  <si>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</si>
  <si>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</si>
  <si>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</si>
  <si>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</si>
  <si>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</si>
  <si>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</si>
  <si>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</si>
  <si>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</si>
  <si>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</si>
  <si>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</si>
  <si>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</si>
  <si>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</si>
  <si>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</si>
  <si>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</si>
  <si>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</si>
  <si>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</si>
  <si>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</si>
  <si>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</si>
  <si>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</si>
  <si>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</si>
  <si>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</si>
  <si>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</si>
  <si>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</si>
  <si>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</si>
  <si>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</si>
  <si>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</si>
  <si>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</si>
  <si>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</si>
  <si>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</si>
  <si>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</si>
  <si>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</si>
  <si>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</si>
  <si>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</si>
  <si>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</si>
  <si>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</si>
  <si>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</si>
  <si>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</si>
  <si>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</si>
  <si>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</si>
  <si>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</si>
  <si>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</si>
  <si>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</si>
  <si>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</si>
  <si>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</si>
  <si>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</si>
  <si>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</si>
  <si>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</si>
  <si>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</si>
  <si>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</si>
  <si>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</si>
  <si>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</si>
  <si>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</si>
  <si>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</si>
  <si>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</si>
  <si>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</si>
  <si>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</si>
  <si>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</si>
  <si>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</si>
  <si>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</si>
  <si>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</si>
  <si>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</si>
  <si>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</si>
  <si>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</si>
  <si>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</si>
  <si>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</si>
  <si>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</si>
  <si>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</si>
  <si>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</si>
  <si>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</si>
  <si>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</si>
  <si>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</si>
  <si>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</si>
  <si>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</si>
  <si>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</si>
  <si>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</si>
  <si>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</si>
  <si>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</si>
  <si>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</si>
  <si>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</si>
  <si>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</si>
  <si>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</si>
  <si>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</si>
  <si>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</si>
  <si>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</si>
  <si>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</si>
  <si>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</si>
  <si>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</si>
  <si>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</si>
  <si>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</si>
  <si>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</si>
  <si>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</si>
  <si>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</si>
  <si>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</si>
  <si>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</si>
  <si>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</si>
  <si>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</si>
  <si>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</si>
  <si>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</si>
  <si>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</si>
  <si>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</si>
  <si>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</si>
  <si>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</si>
  <si>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</si>
  <si>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</si>
  <si>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</si>
  <si>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</si>
  <si>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</si>
  <si>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</si>
  <si>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</si>
  <si>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</si>
  <si>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</si>
  <si>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</si>
  <si>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</si>
  <si>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</si>
  <si>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</si>
  <si>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</si>
  <si>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</si>
  <si>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</si>
  <si>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</si>
  <si>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</si>
  <si>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</si>
  <si>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</si>
  <si>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</si>
  <si>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</si>
  <si>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</si>
  <si>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</si>
  <si>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</si>
  <si>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</si>
  <si>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</si>
  <si>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</si>
  <si>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</si>
  <si>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</si>
  <si>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</si>
  <si>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</si>
  <si>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</si>
  <si>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</si>
  <si>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</si>
  <si>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</si>
  <si>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</si>
  <si>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</si>
  <si>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</si>
  <si>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</si>
  <si>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</si>
  <si>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</si>
  <si>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</si>
  <si>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</si>
  <si>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</si>
  <si>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</si>
  <si>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</si>
  <si>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</si>
  <si>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</si>
  <si>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</si>
  <si>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</si>
  <si>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</si>
  <si>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</si>
  <si>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</si>
  <si>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</si>
  <si>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</si>
  <si>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</si>
  <si>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</si>
  <si>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</si>
  <si>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</si>
  <si>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</si>
  <si>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</si>
  <si>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</si>
  <si>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</si>
  <si>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</si>
  <si>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</si>
  <si>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</si>
  <si>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</si>
  <si>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</si>
  <si>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</si>
  <si>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</si>
  <si>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</si>
  <si>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</si>
  <si>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</si>
  <si>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</si>
  <si>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</si>
  <si>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</si>
  <si>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</si>
  <si>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</si>
  <si>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</si>
  <si>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</si>
  <si>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</si>
  <si>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</si>
  <si>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</si>
  <si>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</si>
  <si>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</si>
  <si>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</si>
  <si>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</si>
  <si>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</si>
  <si>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</si>
  <si>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</si>
  <si>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</si>
  <si>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</si>
  <si>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</si>
  <si>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</si>
  <si>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</si>
  <si>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</si>
  <si>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</si>
  <si>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</si>
  <si>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</si>
  <si>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</si>
  <si>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</si>
  <si>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</si>
  <si>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</si>
  <si>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</si>
  <si>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</si>
  <si>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</si>
  <si>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</si>
  <si>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</si>
  <si>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</si>
  <si>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</si>
  <si>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</si>
  <si>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</si>
  <si>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</si>
  <si>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</si>
  <si>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</si>
  <si>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</si>
  <si>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</si>
  <si>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</si>
  <si>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</si>
  <si>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</si>
  <si>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</si>
  <si>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</si>
  <si>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</si>
  <si>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</si>
  <si>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</si>
  <si>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</si>
  <si>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</si>
  <si>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</si>
  <si>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</si>
  <si>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</si>
  <si>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</si>
  <si>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</si>
  <si>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</si>
  <si>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</si>
  <si>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</si>
  <si>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</si>
  <si>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</si>
  <si>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</si>
  <si>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</si>
  <si>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</si>
  <si>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</si>
  <si>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</si>
  <si>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</si>
  <si>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</si>
  <si>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</si>
  <si>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</si>
  <si>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</si>
  <si>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</si>
  <si>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</si>
  <si>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</si>
  <si>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</si>
  <si>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</si>
  <si>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</si>
  <si>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</si>
  <si>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</si>
  <si>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</si>
  <si>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</si>
  <si>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</si>
  <si>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</si>
  <si>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</si>
  <si>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</si>
  <si>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</si>
  <si>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</si>
  <si>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</si>
  <si>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</si>
  <si>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</si>
  <si>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</si>
  <si>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</si>
  <si>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</si>
  <si>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</si>
  <si>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</si>
  <si>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</si>
  <si>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</si>
  <si>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</si>
  <si>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</si>
  <si>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</si>
  <si>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</si>
  <si>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</si>
  <si>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</si>
  <si>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</si>
  <si>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</si>
  <si>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</si>
  <si>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</si>
  <si>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</si>
  <si>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</si>
  <si>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</si>
  <si>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</si>
  <si>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</si>
  <si>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</si>
  <si>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</si>
  <si>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</si>
  <si>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</si>
  <si>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</si>
  <si>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</si>
  <si>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</si>
  <si>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</si>
  <si>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</si>
  <si>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</si>
  <si>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</si>
  <si>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</si>
  <si>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</si>
  <si>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</si>
  <si>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</si>
  <si>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</si>
  <si>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</si>
  <si>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</si>
  <si>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</si>
  <si>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</si>
  <si>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</si>
  <si>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</si>
  <si>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</si>
  <si>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</si>
  <si>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</si>
  <si>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</si>
  <si>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</si>
  <si>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</si>
  <si>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</si>
  <si>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</si>
  <si>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</si>
  <si>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</si>
  <si>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</si>
  <si>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</si>
  <si>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</si>
  <si>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</si>
  <si>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</si>
  <si>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</si>
  <si>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</si>
  <si>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</si>
  <si>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</si>
  <si>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</si>
  <si>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</si>
  <si>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</si>
  <si>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</si>
  <si>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</si>
  <si>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</si>
  <si>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</si>
  <si>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</si>
  <si>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</si>
  <si>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</si>
  <si>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</si>
  <si>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</si>
  <si>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</si>
  <si>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</si>
  <si>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</si>
  <si>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</si>
  <si>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</si>
  <si>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</si>
  <si>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</si>
  <si>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</si>
  <si>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</si>
  <si>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</si>
  <si>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</si>
  <si>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</si>
  <si>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</si>
  <si>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</si>
  <si>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</si>
  <si>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</si>
  <si>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</si>
  <si>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</si>
  <si>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</si>
  <si>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</si>
  <si>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</si>
  <si>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</si>
  <si>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</si>
  <si>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</si>
  <si>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</si>
  <si>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</si>
  <si>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</si>
  <si>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</si>
  <si>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</si>
  <si>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</si>
  <si>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</si>
  <si>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</si>
  <si>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</si>
  <si>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</si>
  <si>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</si>
  <si>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</si>
  <si>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</si>
  <si>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</si>
  <si>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</si>
  <si>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</si>
  <si>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</si>
  <si>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</si>
  <si>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</si>
  <si>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</si>
  <si>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</si>
  <si>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</si>
  <si>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</si>
  <si>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</si>
  <si>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</si>
  <si>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</si>
  <si>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</si>
  <si>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</si>
  <si>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</si>
  <si>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</si>
  <si>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</si>
  <si>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</si>
  <si>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</si>
  <si>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</si>
  <si>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</si>
  <si>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</si>
  <si>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</si>
  <si>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</si>
  <si>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</si>
  <si>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</si>
  <si>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</si>
  <si>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</si>
  <si>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</si>
  <si>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</si>
  <si>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</si>
  <si>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</si>
  <si>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</si>
  <si>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</si>
  <si>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</si>
  <si>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</si>
  <si>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</si>
  <si>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</si>
  <si>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</si>
  <si>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</si>
  <si>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</si>
  <si>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</si>
  <si>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</si>
  <si>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</si>
  <si>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</si>
  <si>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</si>
  <si>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</si>
  <si>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</si>
  <si>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</si>
  <si>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</si>
  <si>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</si>
  <si>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</si>
  <si>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</si>
  <si>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</si>
  <si>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</si>
  <si>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</si>
  <si>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</si>
  <si>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</si>
  <si>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</si>
  <si>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</si>
  <si>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</si>
  <si>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</si>
  <si>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</si>
  <si>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</si>
  <si>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</si>
  <si>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</si>
  <si>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</si>
  <si>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</si>
  <si>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</si>
  <si>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</si>
  <si>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</si>
  <si>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</si>
  <si>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</si>
  <si>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</si>
  <si>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</si>
  <si>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</si>
  <si>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</si>
  <si>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</si>
  <si>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</si>
  <si>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</si>
  <si>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</si>
  <si>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</si>
  <si>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</si>
  <si>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</si>
  <si>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</si>
  <si>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</si>
  <si>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</si>
  <si>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</si>
  <si>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</si>
  <si>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</si>
  <si>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</si>
  <si>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</si>
  <si>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</si>
  <si>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</si>
  <si>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</si>
  <si>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</si>
  <si>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</si>
  <si>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</si>
  <si>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</si>
  <si>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</si>
  <si>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</si>
  <si>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</si>
  <si>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</si>
  <si>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</si>
  <si>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</si>
  <si>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</si>
  <si>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</si>
  <si>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</si>
  <si>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</si>
  <si>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</si>
  <si>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</si>
  <si>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</si>
  <si>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</si>
  <si>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</si>
  <si>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</si>
  <si>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</si>
  <si>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</si>
  <si>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</si>
  <si>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</si>
  <si>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</si>
  <si>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</si>
  <si>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</si>
  <si>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</si>
  <si>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</si>
  <si>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</si>
  <si>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</si>
  <si>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</si>
  <si>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</si>
  <si>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</si>
  <si>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</si>
  <si>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</si>
  <si>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</si>
  <si>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</si>
  <si>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</si>
  <si>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</si>
  <si>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</si>
  <si>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</si>
  <si>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</si>
  <si>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</si>
  <si>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</si>
  <si>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</si>
  <si>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</si>
  <si>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</si>
  <si>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</si>
  <si>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</si>
  <si>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</si>
  <si>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</si>
  <si>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</si>
  <si>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</si>
  <si>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</si>
  <si>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</si>
  <si>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</si>
  <si>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</si>
  <si>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</si>
  <si>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</si>
  <si>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</si>
  <si>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</si>
  <si>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</si>
  <si>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</si>
  <si>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</si>
  <si>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</si>
  <si>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</si>
  <si>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</si>
  <si>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</si>
  <si>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</si>
  <si>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</si>
  <si>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</si>
  <si>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</si>
  <si>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</si>
  <si>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</si>
  <si>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</si>
  <si>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</si>
  <si>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</si>
  <si>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</si>
  <si>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</si>
  <si>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</si>
  <si>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</si>
  <si>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</si>
  <si>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</si>
  <si>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</si>
  <si>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</si>
  <si>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</si>
  <si>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</si>
  <si>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</si>
  <si>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</si>
  <si>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</si>
  <si>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</si>
  <si>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</si>
  <si>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</si>
  <si>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</si>
  <si>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</si>
  <si>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</si>
  <si>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</si>
  <si>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</si>
  <si>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</si>
  <si>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</si>
  <si>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</si>
  <si>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</si>
  <si>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</si>
  <si>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</si>
  <si>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</si>
  <si>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</si>
  <si>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</si>
  <si>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</si>
  <si>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</si>
  <si>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</si>
  <si>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</si>
  <si>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</si>
  <si>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</si>
  <si>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</si>
  <si>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</si>
  <si>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</si>
  <si>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</si>
  <si>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</si>
  <si>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</si>
  <si>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</si>
  <si>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</si>
  <si>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</si>
  <si>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</si>
  <si>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</si>
  <si>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</si>
  <si>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</si>
  <si>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</si>
  <si>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</si>
  <si>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</si>
  <si>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</si>
  <si>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</si>
  <si>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</si>
  <si>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</si>
  <si>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</si>
  <si>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</si>
  <si>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</si>
  <si>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</si>
  <si>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</si>
  <si>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</si>
  <si>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</si>
  <si>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</si>
  <si>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</si>
  <si>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</si>
  <si>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</si>
  <si>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</si>
  <si>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</si>
  <si>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</si>
  <si>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</si>
  <si>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</si>
  <si>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</si>
  <si>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</si>
  <si>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</si>
  <si>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</si>
  <si>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</si>
  <si>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</si>
  <si>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</si>
  <si>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</si>
  <si>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</si>
  <si>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</si>
  <si>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</si>
  <si>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</si>
  <si>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</si>
  <si>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</si>
  <si>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</si>
  <si>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</si>
  <si>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</si>
  <si>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</si>
  <si>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</si>
  <si>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</si>
  <si>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</si>
  <si>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</si>
  <si>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</si>
  <si>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</si>
  <si>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</si>
  <si>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</si>
  <si>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</si>
  <si>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</si>
  <si>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</si>
  <si>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</si>
  <si>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</si>
  <si>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</si>
  <si>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</si>
  <si>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</si>
  <si>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</si>
  <si>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</si>
  <si>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</si>
  <si>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</si>
  <si>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</si>
  <si>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</si>
  <si>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</si>
  <si>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</si>
  <si>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</si>
  <si>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</si>
  <si>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</si>
  <si>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</si>
  <si>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</si>
  <si>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</si>
  <si>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</si>
  <si>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</si>
  <si>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</si>
  <si>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</si>
  <si>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</si>
  <si>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</si>
  <si>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</si>
  <si>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</si>
  <si>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</si>
  <si>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</si>
  <si>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</si>
  <si>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</si>
  <si>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</si>
  <si>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</si>
  <si>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</si>
  <si>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</si>
  <si>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</si>
  <si>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</si>
  <si>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</si>
  <si>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</si>
  <si>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</si>
  <si>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</si>
  <si>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</si>
  <si>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</si>
  <si>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</si>
  <si>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</si>
  <si>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</si>
  <si>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</si>
  <si>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</si>
  <si>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</si>
  <si>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</si>
  <si>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</si>
  <si>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</si>
  <si>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</si>
  <si>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</si>
  <si>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</si>
  <si>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</si>
  <si>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</si>
  <si>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</si>
  <si>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</si>
  <si>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</si>
  <si>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</si>
  <si>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</si>
  <si>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</si>
  <si>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</si>
  <si>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</si>
  <si>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</si>
  <si>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</si>
  <si>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</si>
  <si>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</si>
  <si>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</si>
  <si>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</si>
  <si>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</si>
  <si>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</si>
  <si>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</si>
  <si>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</si>
  <si>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</si>
  <si>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</si>
  <si>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</si>
  <si>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</si>
  <si>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</si>
  <si>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</si>
  <si>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</si>
  <si>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</si>
  <si>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</si>
  <si>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</si>
  <si>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</si>
  <si>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</si>
  <si>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</si>
  <si>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</si>
  <si>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</si>
  <si>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</si>
  <si>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</si>
  <si>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</si>
  <si>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</si>
  <si>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</si>
  <si>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</si>
  <si>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</si>
  <si>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</si>
  <si>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</si>
  <si>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</si>
  <si>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</si>
  <si>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</si>
  <si>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</si>
  <si>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</si>
  <si>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</si>
  <si>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</si>
  <si>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</si>
  <si>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</si>
  <si>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</si>
  <si>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</si>
  <si>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</si>
  <si>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</si>
  <si>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</si>
  <si>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</si>
  <si>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</si>
  <si>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</si>
  <si>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</si>
  <si>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</si>
  <si>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</si>
  <si>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</si>
  <si>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</si>
  <si>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</si>
  <si>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</si>
  <si>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</si>
  <si>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</si>
  <si>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</si>
  <si>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</si>
  <si>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</si>
  <si>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</si>
  <si>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</si>
  <si>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</si>
  <si>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</si>
  <si>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</si>
  <si>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</si>
  <si>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</si>
  <si>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</si>
  <si>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</si>
  <si>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</si>
  <si>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</si>
  <si>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</si>
  <si>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</si>
  <si>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</si>
  <si>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</si>
  <si>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</si>
  <si>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</si>
  <si>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</si>
  <si>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</si>
  <si>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</si>
  <si>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</si>
  <si>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</si>
  <si>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</si>
  <si>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</si>
  <si>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</si>
  <si>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</si>
  <si>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</si>
  <si>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</si>
  <si>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</si>
  <si>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</si>
  <si>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</si>
  <si>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</si>
  <si>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</si>
  <si>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</si>
  <si>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</si>
  <si>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</si>
  <si>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</si>
  <si>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</si>
  <si>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</si>
  <si>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</si>
  <si>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</si>
  <si>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</si>
  <si>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</si>
  <si>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</si>
  <si>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</si>
  <si>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</si>
  <si>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</si>
  <si>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</si>
  <si>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</si>
  <si>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</si>
  <si>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</si>
  <si>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</si>
  <si>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</si>
  <si>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</si>
  <si>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</si>
  <si>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</si>
  <si>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</si>
  <si>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</si>
  <si>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</si>
  <si>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</si>
  <si>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</si>
  <si>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</si>
  <si>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</si>
  <si>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</si>
  <si>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</si>
  <si>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</si>
  <si>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</si>
  <si>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</si>
  <si>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</si>
  <si>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</si>
  <si>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</si>
  <si>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</si>
  <si>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</si>
  <si>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</si>
  <si>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</si>
  <si>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</si>
  <si>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</si>
  <si>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</si>
  <si>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</si>
  <si>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</si>
  <si>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</si>
  <si>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</si>
  <si>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</si>
  <si>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</si>
  <si>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</si>
  <si>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</si>
  <si>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</si>
  <si>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</si>
  <si>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</si>
  <si>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</si>
  <si>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</si>
  <si>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</si>
  <si>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</si>
  <si>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</si>
  <si>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</si>
  <si>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</si>
  <si>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</si>
  <si>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</si>
  <si>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</si>
  <si>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</si>
  <si>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</si>
  <si>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</si>
  <si>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</si>
  <si>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</si>
  <si>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</si>
  <si>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</si>
  <si>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</si>
  <si>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</si>
  <si>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</si>
  <si>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</si>
  <si>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</si>
  <si>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</si>
  <si>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</si>
  <si>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</si>
  <si>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</si>
  <si>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</si>
  <si>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</si>
  <si>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</si>
  <si>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</si>
  <si>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</si>
  <si>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</si>
  <si>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</si>
  <si>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</si>
  <si>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</si>
  <si>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</si>
  <si>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</si>
  <si>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</si>
  <si>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</si>
  <si>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</si>
  <si>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</si>
  <si>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</si>
  <si>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</si>
  <si>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</si>
  <si>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</si>
  <si>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</si>
  <si>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</si>
  <si>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</si>
  <si>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</si>
  <si>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</si>
  <si>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</si>
  <si>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</si>
  <si>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</si>
  <si>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</si>
  <si>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</si>
  <si>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</si>
  <si>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</si>
  <si>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</si>
  <si>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</si>
  <si>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</si>
  <si>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</si>
  <si>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</si>
  <si>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</si>
  <si>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</si>
  <si>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</si>
  <si>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</si>
  <si>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</si>
  <si>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</si>
  <si>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</si>
  <si>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</si>
  <si>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</si>
  <si>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</si>
  <si>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</si>
  <si>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</si>
  <si>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</si>
  <si>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</si>
  <si>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</si>
  <si>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</si>
  <si>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</si>
  <si>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</si>
  <si>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</si>
  <si>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</si>
  <si>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</si>
  <si>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</si>
  <si>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</si>
  <si>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</si>
  <si>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</si>
  <si>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</si>
  <si>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</si>
  <si>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</si>
  <si>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</si>
  <si>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</si>
  <si>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</si>
  <si>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</si>
  <si>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</si>
  <si>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</si>
  <si>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</si>
  <si>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</si>
  <si>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</si>
  <si>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</si>
  <si>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</si>
  <si>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</si>
  <si>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</si>
  <si>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</si>
  <si>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</si>
  <si>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</si>
  <si>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</si>
  <si>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</si>
  <si>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</si>
  <si>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</si>
  <si>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</si>
  <si>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</si>
  <si>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</si>
  <si>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</si>
  <si>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</si>
  <si>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</si>
  <si>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</si>
  <si>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</si>
  <si>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</si>
  <si>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</si>
  <si>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</si>
  <si>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</si>
  <si>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</si>
  <si>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</si>
  <si>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</si>
  <si>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</si>
  <si>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</si>
  <si>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</si>
  <si>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</si>
  <si>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</si>
  <si>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</si>
  <si>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</si>
  <si>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</si>
  <si>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</si>
  <si>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</si>
  <si>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</si>
  <si>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</si>
  <si>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</si>
  <si>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</si>
  <si>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</si>
  <si>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</si>
  <si>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</si>
  <si>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</si>
  <si>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</si>
  <si>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</si>
  <si>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</si>
  <si>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</si>
  <si>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</si>
  <si>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</si>
  <si>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</si>
  <si>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</si>
  <si>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</si>
  <si>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</si>
  <si>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</si>
  <si>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</si>
  <si>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</si>
  <si>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</si>
  <si>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</si>
  <si>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</si>
  <si>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</si>
  <si>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</si>
  <si>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</si>
  <si>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</si>
  <si>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</si>
  <si>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</si>
  <si>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</si>
  <si>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</si>
  <si>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</si>
  <si>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</si>
  <si>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</si>
  <si>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</si>
  <si>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</si>
  <si>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</si>
  <si>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</si>
  <si>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</si>
  <si>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</si>
  <si>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</si>
  <si>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</si>
  <si>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</si>
  <si>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</si>
  <si>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</si>
  <si>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</si>
  <si>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</si>
  <si>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</si>
  <si>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</si>
  <si>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</si>
  <si>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</si>
  <si>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</si>
  <si>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</si>
  <si>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</si>
  <si>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</si>
  <si>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</si>
  <si>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</si>
  <si>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</si>
  <si>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</si>
  <si>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</si>
  <si>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</si>
  <si>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</si>
  <si>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</si>
  <si>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</si>
  <si>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</si>
  <si>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</si>
  <si>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</si>
  <si>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</si>
  <si>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</si>
  <si>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</si>
  <si>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</si>
  <si>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</si>
  <si>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</si>
  <si>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</si>
  <si>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</si>
  <si>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</si>
  <si>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</si>
  <si>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</si>
  <si>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</si>
  <si>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</si>
  <si>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</si>
  <si>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</si>
  <si>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</si>
  <si>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</si>
  <si>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</si>
  <si>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</si>
  <si>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</si>
  <si>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</si>
  <si>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</si>
  <si>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</si>
  <si>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</si>
  <si>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</si>
  <si>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</si>
  <si>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</si>
  <si>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</si>
  <si>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</si>
  <si>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</si>
  <si>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</si>
  <si>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</si>
  <si>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</si>
  <si>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</si>
  <si>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</si>
  <si>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</si>
  <si>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</si>
  <si>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</si>
  <si>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</si>
  <si>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</si>
  <si>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</si>
  <si>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</si>
  <si>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</si>
  <si>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</si>
  <si>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</si>
  <si>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</si>
  <si>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</si>
  <si>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</si>
  <si>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</si>
  <si>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</si>
  <si>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</si>
  <si>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</si>
  <si>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</si>
  <si>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</si>
  <si>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</si>
  <si>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</si>
  <si>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</si>
  <si>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</si>
  <si>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</si>
  <si>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</si>
  <si>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</si>
  <si>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</si>
  <si>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</si>
  <si>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</si>
  <si>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</si>
  <si>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</si>
  <si>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</si>
  <si>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</si>
  <si>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</si>
  <si>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</si>
  <si>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</si>
  <si>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</si>
  <si>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</si>
  <si>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</si>
  <si>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</si>
  <si>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</si>
  <si>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</si>
  <si>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</si>
  <si>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</si>
  <si>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</si>
  <si>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</si>
  <si>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</si>
  <si>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</si>
  <si>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</si>
  <si>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</si>
  <si>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</si>
  <si>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</si>
  <si>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</si>
  <si>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</si>
  <si>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</si>
  <si>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</si>
  <si>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</si>
  <si>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</si>
  <si>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</si>
  <si>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</si>
  <si>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</si>
  <si>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</si>
  <si>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</si>
  <si>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</si>
  <si>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</si>
  <si>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</si>
  <si>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</si>
  <si>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</si>
  <si>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</si>
  <si>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</si>
  <si>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</si>
  <si>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</si>
  <si>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</si>
  <si>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</si>
  <si>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</si>
  <si>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</si>
  <si>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</si>
  <si>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</si>
  <si>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</si>
  <si>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</si>
  <si>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</si>
  <si>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</si>
  <si>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</si>
  <si>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</si>
  <si>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</si>
  <si>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</si>
  <si>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</si>
  <si>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</si>
  <si>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</si>
  <si>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</si>
  <si>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</si>
  <si>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</si>
  <si>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</si>
  <si>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</si>
  <si>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</si>
  <si>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</si>
  <si>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</si>
  <si>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</si>
  <si>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</si>
  <si>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</si>
  <si>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</si>
  <si>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</si>
  <si>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</si>
  <si>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</si>
  <si>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</si>
  <si>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</si>
  <si>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</si>
  <si>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</si>
  <si>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</si>
  <si>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</si>
  <si>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</si>
  <si>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</si>
  <si>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</si>
  <si>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</si>
  <si>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</si>
  <si>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</si>
  <si>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</si>
  <si>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</si>
  <si>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</si>
  <si>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</si>
  <si>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</si>
  <si>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</si>
  <si>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</si>
  <si>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</si>
  <si>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</si>
  <si>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</si>
  <si>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</si>
  <si>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</si>
  <si>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</si>
  <si>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</si>
  <si>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</si>
  <si>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</si>
  <si>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</si>
  <si>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</si>
  <si>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</si>
  <si>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</si>
  <si>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</si>
  <si>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</si>
  <si>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</si>
  <si>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</si>
  <si>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</si>
  <si>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</si>
  <si>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</si>
  <si>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</si>
  <si>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</si>
  <si>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</si>
  <si>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</si>
  <si>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</si>
  <si>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</si>
  <si>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</si>
  <si>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</si>
  <si>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</si>
  <si>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</si>
  <si>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</si>
  <si>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</si>
  <si>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</si>
  <si>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</si>
  <si>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</si>
  <si>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</si>
  <si>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</si>
  <si>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</si>
  <si>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</si>
  <si>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</si>
  <si>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</si>
  <si>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</si>
  <si>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</si>
  <si>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</si>
  <si>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</si>
  <si>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</si>
  <si>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</si>
  <si>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</si>
  <si>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</si>
  <si>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</si>
  <si>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</si>
  <si>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</si>
  <si>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</si>
  <si>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</si>
  <si>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</si>
  <si>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</si>
  <si>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</si>
  <si>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</si>
  <si>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</si>
  <si>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</si>
  <si>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</si>
  <si>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</si>
  <si>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</si>
  <si>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</si>
  <si>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</si>
  <si>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</si>
  <si>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</si>
  <si>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</si>
  <si>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</si>
  <si>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</si>
  <si>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</si>
  <si>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</si>
  <si>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</si>
  <si>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</si>
  <si>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</si>
  <si>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</si>
  <si>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</si>
  <si>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</si>
  <si>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</si>
  <si>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</si>
  <si>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</si>
  <si>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</si>
  <si>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</si>
  <si>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</si>
  <si>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</si>
  <si>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</si>
  <si>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</si>
  <si>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</si>
  <si>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</si>
  <si>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</si>
  <si>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</si>
  <si>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</si>
  <si>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</si>
  <si>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</si>
  <si>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</si>
  <si>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</si>
  <si>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</si>
  <si>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</si>
  <si>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</si>
  <si>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</si>
  <si>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</si>
  <si>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</si>
  <si>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</si>
  <si>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</si>
  <si>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</si>
  <si>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</si>
  <si>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</si>
  <si>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</si>
  <si>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</si>
  <si>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</si>
  <si>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</si>
  <si>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</si>
  <si>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</si>
  <si>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</si>
  <si>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</si>
  <si>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</si>
  <si>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</si>
  <si>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</si>
  <si>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</si>
  <si>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</si>
  <si>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</si>
  <si>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</si>
  <si>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</si>
  <si>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</si>
  <si>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</si>
  <si>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</si>
  <si>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</si>
  <si>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</si>
  <si>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</si>
  <si>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</si>
  <si>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</si>
  <si>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</si>
  <si>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</si>
  <si>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</si>
  <si>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</si>
  <si>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</si>
  <si>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</si>
  <si>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</si>
  <si>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</si>
  <si>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</si>
  <si>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</si>
  <si>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</si>
  <si>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</si>
  <si>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</si>
  <si>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</si>
  <si>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</si>
  <si>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</si>
  <si>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</si>
  <si>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</si>
  <si>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</si>
  <si>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</si>
  <si>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</si>
  <si>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</si>
  <si>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</si>
  <si>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</si>
  <si>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</si>
  <si>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</si>
  <si>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</si>
  <si>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</si>
  <si>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</si>
  <si>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</si>
  <si>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</si>
  <si>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</si>
  <si>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</si>
  <si>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</si>
  <si>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</si>
  <si>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</si>
  <si>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</si>
  <si>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</si>
  <si>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</si>
  <si>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</si>
  <si>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</si>
  <si>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</si>
  <si>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</si>
  <si>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</si>
  <si>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</si>
  <si>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</si>
  <si>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</si>
  <si>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</si>
  <si>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</si>
  <si>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</si>
  <si>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</si>
  <si>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</si>
  <si>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</si>
  <si>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</si>
  <si>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</si>
  <si>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</si>
  <si>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</si>
  <si>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</si>
  <si>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</si>
  <si>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</si>
  <si>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</si>
  <si>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</si>
  <si>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</si>
  <si>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</si>
  <si>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</si>
  <si>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</si>
  <si>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</si>
  <si>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</si>
  <si>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</si>
  <si>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</si>
  <si>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</si>
  <si>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</si>
  <si>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</si>
  <si>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</si>
  <si>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</si>
  <si>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</si>
  <si>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</si>
  <si>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</si>
  <si>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</si>
  <si>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</si>
  <si>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</si>
  <si>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</si>
  <si>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</si>
  <si>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</si>
  <si>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</si>
  <si>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</si>
  <si>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</si>
  <si>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</si>
  <si>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</si>
  <si>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</si>
  <si>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</si>
  <si>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</si>
  <si>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</si>
  <si>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</si>
  <si>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</si>
  <si>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</si>
  <si>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</si>
  <si>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</si>
  <si>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</si>
  <si>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</si>
  <si>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</si>
  <si>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</si>
  <si>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</si>
  <si>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</si>
  <si>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</si>
  <si>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</si>
  <si>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</si>
  <si>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</si>
  <si>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</si>
  <si>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</si>
  <si>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</si>
  <si>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</si>
  <si>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</si>
  <si>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</si>
  <si>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</si>
  <si>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</si>
  <si>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</si>
  <si>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</si>
  <si>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</si>
  <si>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</si>
  <si>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</si>
  <si>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</si>
  <si>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</si>
  <si>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</si>
  <si>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</si>
  <si>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</si>
  <si>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</si>
  <si>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</si>
  <si>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</si>
  <si>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</si>
  <si>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</si>
  <si>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</si>
  <si>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</si>
  <si>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</si>
  <si>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</si>
  <si>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</si>
  <si>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</si>
  <si>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</si>
  <si>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</si>
  <si>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</si>
  <si>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</si>
  <si>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</si>
  <si>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</si>
  <si>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</si>
  <si>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</si>
  <si>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</si>
  <si>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</si>
  <si>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</si>
  <si>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</si>
  <si>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</si>
  <si>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</si>
  <si>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</si>
  <si>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</si>
  <si>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</si>
  <si>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</si>
  <si>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</si>
  <si>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</si>
  <si>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</si>
  <si>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</si>
  <si>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</si>
  <si>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</si>
  <si>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</si>
  <si>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</si>
  <si>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</si>
  <si>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</si>
  <si>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</si>
  <si>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</si>
  <si>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</si>
  <si>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</si>
  <si>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</si>
  <si>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</si>
  <si>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</si>
  <si>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</si>
  <si>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</si>
  <si>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</si>
  <si>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</si>
  <si>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</si>
  <si>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</si>
  <si>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</si>
  <si>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</si>
  <si>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</si>
  <si>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</si>
  <si>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</si>
  <si>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</si>
  <si>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</si>
  <si>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</si>
  <si>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</si>
  <si>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</si>
  <si>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</si>
  <si>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</si>
  <si>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</si>
  <si>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</si>
  <si>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</si>
  <si>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</si>
  <si>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</si>
  <si>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</si>
  <si>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</si>
  <si>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</si>
  <si>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</si>
  <si>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</si>
  <si>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</si>
  <si>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</si>
  <si>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</si>
  <si>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</si>
  <si>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</si>
  <si>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</si>
  <si>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</si>
  <si>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</si>
  <si>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</si>
  <si>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</si>
  <si>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</si>
  <si>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</si>
  <si>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</si>
  <si>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</si>
  <si>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</si>
  <si>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</si>
  <si>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</si>
  <si>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</si>
  <si>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</si>
  <si>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</si>
  <si>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</si>
  <si>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</si>
  <si>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</si>
  <si>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</si>
  <si>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</si>
  <si>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</si>
  <si>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</si>
  <si>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</si>
  <si>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</si>
  <si>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</si>
  <si>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</si>
  <si>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</si>
  <si>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</si>
  <si>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</si>
  <si>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</si>
  <si>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</si>
  <si>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</si>
  <si>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</si>
  <si>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</si>
  <si>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</si>
  <si>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</si>
  <si>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</si>
  <si>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</si>
  <si>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</si>
  <si>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</si>
  <si>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</si>
  <si>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</si>
  <si>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</si>
  <si>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</si>
  <si>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</si>
  <si>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</si>
  <si>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</si>
  <si>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</si>
  <si>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</si>
  <si>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</si>
  <si>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</si>
  <si>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</si>
  <si>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</si>
  <si>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</si>
  <si>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</si>
  <si>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</si>
  <si>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</si>
  <si>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</si>
  <si>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</si>
  <si>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</si>
  <si>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</si>
  <si>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</si>
  <si>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</si>
  <si>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</si>
  <si>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</si>
  <si>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</si>
  <si>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</si>
  <si>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</si>
  <si>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</si>
  <si>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</si>
  <si>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</si>
  <si>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</si>
  <si>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</si>
  <si>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</si>
  <si>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</si>
  <si>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</si>
  <si>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</si>
  <si>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</si>
  <si>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</si>
  <si>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</si>
  <si>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</si>
  <si>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</si>
  <si>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</si>
  <si>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</si>
  <si>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</si>
  <si>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</si>
  <si>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</si>
  <si>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</si>
  <si>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</si>
  <si>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</si>
  <si>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</si>
  <si>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</si>
  <si>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</si>
  <si>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</si>
  <si>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</si>
  <si>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</si>
  <si>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</si>
  <si>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</si>
  <si>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</si>
  <si>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</si>
  <si>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</si>
  <si>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</si>
  <si>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</si>
  <si>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</si>
  <si>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</si>
  <si>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</si>
  <si>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</si>
  <si>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</si>
  <si>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</si>
  <si>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</si>
  <si>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</si>
  <si>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</si>
  <si>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</si>
  <si>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</si>
  <si>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</si>
  <si>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</si>
  <si>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</si>
  <si>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</si>
  <si>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</si>
  <si>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</si>
  <si>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</si>
  <si>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</si>
  <si>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</si>
  <si>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</si>
  <si>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</si>
  <si>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</si>
  <si>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</si>
  <si>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</si>
  <si>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</si>
  <si>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</si>
  <si>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</si>
  <si>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</si>
  <si>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</si>
  <si>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</si>
  <si>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</si>
  <si>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</si>
  <si>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</si>
  <si>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</si>
  <si>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</si>
  <si>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</si>
  <si>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</si>
  <si>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</si>
  <si>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</si>
  <si>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</si>
  <si>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</si>
  <si>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</si>
  <si>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</si>
  <si>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</si>
  <si>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</si>
  <si>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</si>
  <si>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</si>
  <si>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</si>
  <si>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</si>
  <si>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</si>
  <si>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</si>
  <si>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</si>
  <si>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</si>
  <si>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</si>
  <si>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</si>
  <si>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</si>
  <si>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</si>
  <si>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</si>
  <si>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</si>
  <si>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</si>
  <si>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</si>
  <si>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</si>
  <si>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</si>
  <si>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</si>
  <si>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</si>
  <si>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</si>
  <si>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</si>
  <si>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</si>
  <si>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</si>
  <si>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</si>
  <si>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</si>
  <si>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</si>
  <si>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</si>
  <si>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</si>
  <si>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</si>
  <si>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</si>
  <si>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</si>
  <si>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</si>
  <si>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</si>
  <si>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</si>
  <si>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</si>
  <si>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</si>
  <si>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</si>
  <si>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</si>
  <si>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</si>
  <si>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</si>
  <si>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</si>
  <si>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</si>
  <si>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</si>
  <si>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</si>
  <si>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</si>
  <si>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</si>
  <si>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</si>
  <si>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</si>
  <si>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</si>
  <si>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</si>
  <si>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</si>
  <si>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</si>
  <si>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</si>
  <si>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</si>
  <si>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</si>
  <si>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</si>
  <si>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</si>
  <si>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</si>
  <si>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</si>
  <si>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</si>
  <si>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</si>
  <si>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</si>
  <si>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</si>
  <si>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</si>
  <si>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</si>
  <si>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</si>
  <si>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</si>
  <si>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</si>
  <si>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</si>
  <si>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</si>
  <si>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</si>
  <si>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</si>
  <si>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</si>
  <si>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</si>
  <si>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</si>
  <si>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</si>
  <si>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</si>
  <si>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</si>
  <si>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</si>
  <si>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</si>
  <si>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</si>
  <si>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</si>
  <si>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</si>
  <si>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</si>
  <si>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</si>
  <si>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</si>
  <si>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</si>
  <si>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</si>
  <si>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</si>
  <si>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</si>
  <si>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</si>
  <si>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</si>
  <si>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</si>
  <si>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</si>
  <si>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</si>
  <si>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</si>
  <si>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</si>
  <si>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</si>
  <si>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</si>
  <si>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</si>
  <si>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</si>
  <si>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</si>
  <si>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</si>
  <si>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</si>
  <si>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</si>
  <si>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</si>
  <si>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</si>
  <si>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</si>
  <si>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</si>
  <si>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</si>
  <si>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</si>
  <si>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</si>
  <si>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</si>
  <si>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</si>
  <si>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</si>
  <si>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</si>
  <si>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</si>
  <si>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</si>
  <si>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</si>
  <si>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</si>
  <si>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</si>
  <si>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</si>
  <si>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</si>
  <si>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</si>
  <si>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</si>
  <si>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</si>
  <si>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</si>
  <si>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</si>
  <si>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</si>
  <si>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</si>
  <si>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</si>
  <si>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</si>
  <si>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</si>
  <si>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</si>
  <si>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</si>
  <si>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</si>
  <si>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</si>
  <si>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</si>
  <si>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</si>
  <si>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</si>
  <si>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</si>
  <si>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</si>
  <si>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</si>
  <si>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</si>
  <si>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</si>
  <si>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</si>
  <si>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</si>
  <si>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</si>
  <si>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</si>
  <si>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</si>
  <si>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</si>
  <si>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</si>
  <si>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</si>
  <si>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</si>
  <si>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</si>
  <si>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</si>
  <si>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</si>
  <si>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</si>
  <si>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</si>
  <si>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</si>
  <si>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</si>
  <si>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</si>
  <si>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</si>
  <si>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</si>
  <si>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</si>
  <si>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</si>
  <si>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</si>
  <si>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</si>
  <si>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</si>
  <si>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</si>
  <si>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</si>
  <si>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</si>
  <si>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</si>
  <si>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</si>
  <si>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</si>
  <si>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</si>
  <si>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</si>
  <si>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</si>
  <si>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</si>
  <si>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</si>
  <si>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</si>
  <si>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</si>
  <si>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</si>
  <si>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</si>
  <si>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</si>
  <si>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</si>
  <si>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</si>
  <si>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</si>
  <si>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</si>
  <si>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</si>
  <si>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</si>
  <si>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</si>
  <si>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</si>
  <si>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</si>
  <si>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</si>
  <si>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</si>
  <si>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</si>
  <si>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</si>
  <si>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</si>
  <si>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</si>
  <si>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</si>
  <si>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</si>
  <si>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</si>
  <si>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</si>
  <si>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</si>
  <si>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</si>
  <si>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</si>
  <si>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</si>
  <si>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</si>
  <si>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</si>
  <si>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</si>
  <si>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</si>
  <si>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</si>
  <si>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</si>
  <si>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</si>
  <si>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</si>
  <si>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</si>
  <si>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</si>
  <si>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</si>
  <si>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</si>
  <si>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</si>
  <si>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</si>
  <si>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</si>
  <si>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</si>
  <si>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</si>
  <si>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</si>
  <si>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</si>
  <si>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</si>
  <si>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</si>
  <si>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</si>
  <si>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</si>
  <si>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</si>
  <si>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</si>
  <si>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</si>
  <si>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</si>
  <si>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</si>
  <si>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</si>
  <si>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</si>
  <si>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</si>
  <si>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</si>
  <si>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</si>
  <si>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</si>
  <si>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</si>
  <si>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</si>
  <si>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</si>
  <si>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</si>
  <si>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</si>
  <si>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</si>
  <si>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</si>
  <si>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</si>
  <si>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</si>
  <si>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</si>
  <si>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</si>
  <si>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</si>
  <si>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</si>
  <si>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</si>
  <si>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</si>
  <si>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</si>
  <si>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</si>
  <si>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</si>
  <si>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</si>
  <si>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</si>
  <si>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</si>
  <si>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</si>
  <si>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</si>
  <si>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</si>
  <si>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</si>
  <si>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</si>
  <si>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</si>
  <si>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</si>
  <si>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</si>
  <si>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</si>
  <si>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</si>
  <si>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</si>
  <si>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</si>
  <si>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</si>
  <si>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</si>
  <si>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</si>
  <si>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</si>
  <si>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</si>
  <si>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</si>
  <si>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</si>
  <si>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</si>
  <si>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</si>
  <si>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</si>
  <si>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</si>
  <si>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</si>
  <si>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</si>
  <si>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</si>
  <si>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</si>
  <si>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</si>
  <si>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</si>
  <si>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</si>
  <si>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</si>
  <si>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</si>
  <si>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</si>
  <si>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</si>
  <si>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</si>
  <si>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</si>
  <si>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</si>
  <si>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</si>
  <si>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</si>
  <si>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</si>
  <si>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</si>
  <si>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</si>
  <si>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</si>
  <si>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</si>
  <si>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</si>
  <si>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</si>
  <si>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</si>
  <si>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</si>
  <si>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</si>
  <si>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</si>
  <si>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</si>
  <si>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</si>
  <si>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</si>
  <si>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</si>
  <si>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</si>
  <si>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</si>
  <si>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</si>
  <si>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</si>
  <si>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</si>
  <si>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</si>
  <si>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</si>
  <si>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</si>
  <si>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</si>
  <si>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</si>
  <si>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</si>
  <si>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</si>
  <si>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</si>
  <si>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</si>
  <si>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</si>
  <si>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</si>
  <si>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</si>
  <si>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</si>
  <si>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</si>
  <si>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</si>
  <si>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</si>
  <si>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</si>
  <si>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</si>
  <si>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</si>
  <si>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</si>
  <si>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</si>
  <si>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</si>
  <si>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</si>
  <si>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</si>
  <si>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</si>
  <si>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</si>
  <si>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</si>
  <si>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</si>
  <si>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</si>
  <si>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</si>
  <si>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</si>
  <si>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</si>
  <si>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</si>
  <si>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</si>
  <si>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</si>
  <si>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</si>
  <si>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</si>
  <si>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</si>
  <si>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</si>
  <si>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</si>
  <si>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</si>
  <si>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</si>
  <si>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</si>
  <si>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</si>
  <si>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</si>
  <si>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</si>
  <si>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</si>
  <si>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</si>
  <si>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</si>
  <si>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</si>
  <si>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</si>
  <si>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</si>
  <si>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</si>
  <si>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</si>
  <si>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</si>
  <si>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</si>
  <si>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</si>
  <si>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</si>
  <si>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</si>
  <si>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</si>
  <si>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</si>
  <si>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</si>
  <si>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</si>
  <si>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</si>
  <si>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</si>
  <si>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</si>
  <si>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</si>
  <si>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</si>
  <si>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</si>
  <si>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</si>
  <si>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</si>
  <si>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</si>
  <si>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</si>
  <si>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</si>
  <si>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</si>
  <si>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</si>
  <si>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</si>
  <si>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</si>
  <si>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</si>
  <si>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</si>
  <si>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</si>
  <si>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</si>
  <si>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</si>
  <si>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</si>
  <si>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</si>
  <si>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</si>
  <si>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</si>
  <si>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</si>
  <si>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</si>
  <si>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</si>
  <si>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</si>
  <si>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</si>
  <si>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</si>
  <si>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</si>
  <si>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</si>
  <si>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</si>
  <si>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</si>
  <si>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</si>
  <si>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</si>
  <si>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</si>
  <si>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</si>
  <si>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</si>
  <si>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</si>
  <si>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</si>
  <si>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</si>
  <si>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</si>
  <si>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</si>
  <si>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</si>
  <si>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</si>
  <si>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</si>
  <si>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</si>
  <si>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</si>
  <si>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</si>
  <si>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</si>
  <si>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</si>
  <si>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</si>
  <si>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</si>
  <si>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</si>
  <si>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</si>
  <si>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</si>
  <si>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</si>
  <si>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</si>
  <si>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</si>
  <si>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</si>
  <si>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</si>
  <si>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</si>
  <si>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</si>
  <si>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</si>
  <si>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</si>
  <si>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</si>
  <si>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</si>
  <si>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</si>
  <si>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</si>
  <si>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</si>
  <si>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</si>
  <si>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</si>
  <si>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</si>
  <si>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</si>
  <si>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</si>
  <si>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</si>
  <si>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</si>
  <si>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</si>
  <si>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</si>
  <si>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</si>
  <si>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</si>
  <si>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</si>
  <si>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</si>
  <si>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</si>
  <si>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</si>
  <si>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</si>
  <si>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</si>
  <si>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</si>
  <si>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</si>
  <si>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</si>
  <si>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</si>
  <si>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</si>
  <si>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</si>
  <si>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</si>
  <si>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</si>
  <si>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</si>
  <si>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</si>
  <si>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</si>
  <si>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</si>
  <si>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</si>
  <si>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</si>
  <si>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</si>
  <si>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</si>
  <si>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</si>
  <si>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</si>
  <si>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</si>
  <si>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</si>
  <si>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</si>
  <si>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</si>
  <si>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</si>
  <si>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</si>
  <si>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</si>
  <si>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</si>
  <si>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</si>
  <si>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</si>
  <si>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</si>
  <si>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</si>
  <si>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</si>
  <si>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</si>
  <si>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</si>
  <si>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</si>
  <si>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</si>
  <si>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</si>
  <si>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</si>
  <si>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</si>
  <si>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</si>
  <si>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</si>
  <si>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</si>
  <si>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</si>
  <si>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</si>
  <si>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</si>
  <si>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</si>
  <si>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</si>
  <si>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</si>
  <si>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</si>
  <si>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</si>
  <si>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</si>
  <si>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</si>
  <si>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</si>
  <si>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</si>
  <si>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</si>
  <si>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</si>
  <si>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</si>
  <si>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</si>
  <si>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</si>
  <si>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</si>
  <si>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</si>
  <si>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</si>
  <si>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</si>
  <si>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</si>
  <si>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</si>
  <si>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</si>
  <si>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</si>
  <si>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</si>
  <si>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</si>
  <si>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</si>
  <si>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</si>
  <si>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</si>
  <si>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</si>
  <si>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</si>
  <si>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</si>
  <si>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</si>
  <si>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</si>
  <si>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</si>
  <si>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</si>
  <si>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</si>
  <si>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</si>
  <si>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</si>
  <si>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</si>
  <si>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</si>
  <si>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</si>
  <si>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</si>
  <si>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</si>
  <si>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</si>
  <si>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</si>
  <si>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</si>
  <si>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</si>
  <si>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</si>
  <si>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</si>
  <si>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</si>
  <si>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</si>
  <si>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</si>
  <si>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</si>
  <si>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</si>
  <si>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</si>
  <si>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</si>
  <si>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</si>
  <si>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</si>
  <si>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</si>
  <si>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</si>
  <si>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</si>
  <si>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</si>
  <si>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</si>
  <si>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</si>
  <si>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</si>
  <si>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</si>
  <si>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</si>
  <si>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</si>
  <si>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</si>
  <si>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</si>
  <si>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</si>
  <si>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</si>
  <si>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</si>
  <si>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</si>
  <si>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</si>
  <si>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</si>
  <si>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</si>
  <si>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</si>
  <si>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</si>
  <si>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</si>
  <si>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</si>
  <si>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</si>
  <si>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</si>
  <si>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</si>
  <si>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</si>
  <si>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</si>
  <si>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</si>
  <si>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</si>
  <si>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</si>
  <si>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</si>
  <si>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</si>
  <si>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</si>
  <si>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</si>
  <si>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</si>
  <si>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</si>
  <si>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</si>
  <si>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</si>
  <si>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</si>
  <si>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</si>
  <si>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</si>
  <si>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</si>
  <si>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</si>
  <si>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</si>
  <si>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</si>
  <si>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</si>
  <si>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</si>
  <si>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</si>
  <si>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</si>
  <si>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</si>
  <si>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</si>
  <si>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</si>
  <si>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</si>
  <si>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</si>
  <si>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</si>
  <si>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</si>
  <si>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</si>
  <si>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</si>
  <si>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</si>
  <si>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</si>
  <si>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</si>
  <si>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</si>
  <si>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</si>
  <si>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</si>
  <si>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</si>
  <si>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</si>
  <si>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</si>
  <si>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</si>
  <si>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</si>
  <si>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</si>
  <si>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</si>
  <si>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</si>
  <si>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</si>
  <si>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</si>
  <si>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</si>
  <si>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</si>
  <si>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</si>
  <si>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</si>
  <si>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</si>
  <si>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</si>
  <si>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</si>
  <si>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</si>
  <si>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</si>
  <si>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</si>
  <si>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</si>
  <si>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</si>
  <si>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</si>
  <si>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</si>
  <si>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</si>
  <si>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</si>
  <si>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</si>
  <si>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</si>
  <si>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</si>
  <si>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</si>
  <si>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</si>
  <si>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</si>
  <si>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</si>
  <si>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</si>
  <si>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</si>
  <si>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</si>
  <si>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</si>
  <si>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</si>
  <si>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</si>
  <si>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</si>
  <si>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</si>
  <si>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</si>
  <si>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</si>
  <si>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</si>
  <si>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</si>
  <si>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</si>
  <si>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</si>
  <si>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</si>
  <si>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</si>
  <si>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</si>
  <si>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</si>
  <si>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</si>
  <si>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</si>
  <si>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</si>
  <si>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</si>
  <si>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</si>
  <si>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</si>
  <si>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</si>
  <si>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</si>
  <si>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</si>
  <si>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</si>
  <si>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</si>
  <si>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</si>
  <si>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</si>
  <si>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</si>
  <si>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</si>
  <si>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</si>
  <si>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</si>
  <si>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</si>
  <si>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</si>
  <si>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</si>
  <si>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</si>
  <si>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</si>
  <si>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</si>
  <si>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</si>
  <si>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</si>
  <si>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</si>
  <si>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</si>
  <si>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</si>
  <si>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</si>
  <si>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</si>
  <si>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</si>
  <si>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</si>
  <si>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</si>
  <si>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</si>
  <si>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</si>
  <si>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</si>
  <si>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</si>
  <si>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</si>
  <si>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</si>
  <si>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</si>
  <si>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</si>
  <si>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</si>
  <si>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</si>
  <si>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</si>
  <si>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</si>
  <si>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</si>
  <si>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</si>
  <si>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</si>
  <si>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</si>
  <si>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</si>
  <si>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</si>
  <si>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</si>
  <si>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</si>
  <si>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</si>
  <si>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</si>
  <si>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</si>
  <si>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</si>
  <si>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</si>
  <si>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</si>
  <si>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</si>
  <si>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</si>
  <si>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</si>
  <si>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</si>
  <si>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</si>
  <si>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</si>
  <si>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</si>
  <si>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</si>
  <si>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</si>
  <si>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</si>
  <si>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</si>
  <si>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</si>
  <si>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</si>
  <si>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</si>
  <si>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</si>
  <si>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</si>
  <si>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</si>
  <si>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</si>
  <si>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</si>
  <si>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</si>
  <si>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</si>
  <si>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</si>
  <si>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</si>
  <si>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</si>
  <si>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</si>
  <si>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</si>
  <si>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</si>
  <si>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</si>
  <si>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</si>
  <si>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</si>
  <si>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</si>
  <si>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</si>
  <si>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</si>
  <si>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</si>
  <si>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</si>
  <si>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</si>
  <si>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</si>
  <si>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</si>
  <si>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</si>
  <si>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</si>
  <si>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</si>
  <si>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</si>
  <si>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</si>
  <si>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</si>
  <si>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</si>
  <si>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</si>
  <si>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</si>
  <si>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</si>
  <si>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</si>
  <si>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</si>
  <si>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</si>
  <si>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</si>
  <si>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</si>
  <si>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</si>
  <si>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</si>
  <si>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</si>
  <si>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</si>
  <si>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</si>
  <si>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</si>
  <si>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</si>
  <si>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</si>
  <si>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</si>
  <si>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</si>
  <si>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</si>
  <si>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</si>
  <si>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</si>
  <si>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</si>
  <si>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</si>
  <si>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</si>
  <si>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</si>
  <si>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</si>
  <si>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</si>
  <si>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</si>
  <si>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</si>
  <si>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</si>
  <si>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</si>
  <si>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</si>
  <si>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</si>
  <si>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</si>
  <si>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</si>
  <si>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</si>
  <si>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</si>
  <si>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</si>
  <si>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</si>
  <si>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</si>
  <si>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</si>
  <si>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</si>
  <si>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</si>
  <si>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</si>
  <si>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</si>
  <si>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</si>
  <si>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</si>
  <si>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</si>
  <si>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</si>
  <si>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</si>
  <si>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</si>
  <si>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</si>
  <si>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</si>
  <si>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</si>
  <si>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</si>
  <si>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</si>
  <si>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</si>
  <si>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</si>
  <si>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</si>
  <si>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</si>
  <si>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</si>
  <si>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</si>
  <si>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</si>
  <si>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</si>
  <si>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</si>
  <si>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</si>
  <si>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</si>
  <si>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</si>
  <si>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</si>
  <si>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</si>
  <si>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</si>
  <si>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</si>
  <si>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</si>
  <si>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</si>
  <si>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</si>
  <si>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</si>
  <si>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</si>
  <si>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</si>
  <si>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</si>
  <si>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</si>
  <si>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</si>
  <si>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</si>
  <si>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</si>
  <si>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</si>
  <si>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</si>
  <si>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</si>
  <si>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</si>
  <si>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</si>
  <si>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</si>
  <si>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</si>
  <si>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</si>
  <si>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</si>
  <si>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</si>
  <si>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</si>
  <si>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</si>
  <si>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</si>
  <si>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</si>
  <si>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</si>
  <si>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</si>
  <si>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</si>
  <si>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</si>
  <si>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</si>
  <si>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</si>
  <si>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</si>
  <si>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</si>
  <si>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</si>
  <si>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</si>
  <si>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</si>
  <si>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</si>
  <si>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</si>
  <si>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</si>
  <si>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</si>
  <si>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</si>
  <si>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</si>
  <si>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</si>
  <si>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</si>
  <si>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</si>
  <si>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</si>
  <si>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</si>
  <si>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</si>
  <si>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</si>
  <si>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</si>
  <si>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</si>
  <si>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</si>
  <si>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</si>
  <si>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</si>
  <si>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</si>
  <si>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</si>
  <si>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</si>
  <si>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</si>
  <si>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</si>
  <si>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</si>
  <si>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</si>
  <si>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</si>
  <si>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</si>
  <si>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</si>
  <si>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</si>
  <si>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</si>
  <si>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</si>
  <si>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</si>
  <si>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</si>
  <si>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</si>
  <si>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</si>
  <si>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</si>
  <si>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</si>
  <si>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</si>
  <si>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</si>
  <si>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</si>
  <si>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</si>
  <si>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</si>
  <si>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</si>
  <si>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</si>
  <si>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</si>
  <si>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</si>
  <si>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</si>
  <si>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</si>
  <si>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</si>
  <si>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</si>
  <si>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</si>
  <si>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</si>
  <si>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</si>
  <si>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</si>
  <si>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</si>
  <si>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</si>
  <si>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</si>
  <si>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</si>
  <si>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</si>
  <si>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</si>
  <si>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</si>
  <si>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</si>
  <si>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</si>
  <si>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</si>
  <si>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</si>
  <si>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</si>
  <si>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</si>
  <si>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</si>
  <si>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</si>
  <si>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</si>
  <si>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</si>
  <si>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</si>
  <si>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</si>
  <si>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</si>
  <si>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</si>
  <si>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</si>
  <si>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</si>
  <si>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</si>
  <si>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</si>
  <si>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</si>
  <si>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</si>
  <si>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</si>
  <si>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</si>
  <si>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</si>
  <si>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</si>
  <si>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</si>
  <si>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</si>
  <si>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</si>
  <si>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</si>
  <si>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</si>
  <si>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</si>
  <si>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</si>
  <si>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</si>
  <si>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</si>
  <si>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</si>
  <si>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</si>
  <si>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</si>
  <si>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</si>
  <si>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</si>
  <si>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</si>
  <si>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</si>
  <si>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</si>
  <si>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</si>
  <si>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</si>
  <si>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</si>
  <si>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</si>
  <si>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</si>
  <si>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</si>
  <si>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</si>
  <si>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</si>
  <si>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</si>
  <si>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</si>
  <si>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</si>
  <si>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</si>
  <si>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</si>
  <si>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</si>
  <si>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</si>
  <si>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</si>
  <si>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</si>
  <si>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</si>
  <si>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</si>
  <si>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</si>
  <si>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</si>
  <si>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</si>
  <si>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</si>
  <si>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</si>
  <si>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</si>
  <si>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</si>
  <si>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</si>
  <si>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</si>
  <si>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</si>
  <si>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</si>
  <si>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</si>
  <si>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</si>
  <si>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</si>
  <si>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</si>
  <si>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</si>
  <si>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</si>
  <si>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</si>
  <si>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</si>
  <si>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</si>
  <si>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</si>
  <si>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</si>
  <si>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</si>
  <si>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</si>
  <si>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</si>
  <si>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</si>
  <si>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</si>
  <si>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</si>
  <si>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</si>
  <si>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</si>
  <si>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</si>
  <si>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</si>
  <si>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</si>
  <si>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</si>
  <si>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</si>
  <si>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</si>
  <si>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</si>
  <si>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</si>
  <si>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</si>
  <si>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</si>
  <si>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</si>
  <si>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</si>
  <si>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</si>
  <si>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</si>
  <si>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</si>
  <si>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</si>
  <si>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</si>
  <si>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</si>
  <si>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</si>
  <si>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</si>
  <si>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</si>
  <si>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</si>
  <si>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</si>
  <si>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</si>
  <si>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</si>
  <si>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</si>
  <si>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</si>
  <si>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</si>
  <si>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</si>
  <si>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</si>
  <si>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</si>
  <si>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</si>
  <si>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</si>
  <si>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</si>
  <si>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</si>
  <si>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</si>
  <si>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</si>
  <si>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</si>
  <si>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</si>
  <si>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</si>
  <si>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</si>
  <si>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</si>
  <si>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</si>
  <si>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</si>
  <si>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</si>
  <si>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</si>
  <si>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</si>
  <si>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</si>
  <si>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</si>
  <si>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</si>
  <si>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</si>
  <si>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</si>
  <si>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</si>
  <si>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</si>
  <si>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</si>
  <si>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</si>
  <si>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</si>
  <si>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</si>
  <si>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</si>
  <si>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</si>
  <si>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</si>
  <si>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</si>
  <si>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</si>
  <si>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</si>
  <si>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</si>
  <si>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</si>
  <si>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</si>
  <si>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</si>
  <si>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</si>
  <si>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</si>
  <si>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</si>
  <si>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</si>
  <si>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</si>
  <si>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</si>
  <si>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</si>
  <si>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</si>
  <si>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</si>
  <si>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</si>
  <si>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</si>
  <si>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</si>
  <si>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</si>
  <si>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</si>
  <si>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</si>
  <si>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</si>
  <si>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</si>
  <si>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</si>
  <si>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</si>
  <si>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</si>
  <si>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</si>
  <si>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</si>
  <si>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</si>
  <si>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</si>
  <si>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</si>
  <si>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</si>
  <si>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</si>
  <si>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</si>
  <si>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</si>
  <si>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</si>
  <si>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</si>
  <si>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</si>
  <si>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</si>
  <si>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</si>
  <si>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</si>
  <si>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</si>
  <si>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</si>
  <si>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</si>
  <si>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</si>
  <si>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</si>
  <si>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</si>
  <si>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</si>
  <si>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</si>
  <si>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</si>
  <si>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</si>
  <si>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</si>
  <si>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</si>
  <si>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</si>
  <si>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</si>
  <si>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</si>
  <si>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</si>
  <si>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</si>
  <si>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</si>
  <si>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</si>
  <si>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</si>
  <si>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</si>
  <si>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</si>
  <si>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</si>
  <si>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</si>
  <si>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</si>
  <si>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</si>
  <si>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</si>
  <si>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</si>
  <si>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</si>
  <si>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</si>
  <si>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</si>
  <si>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</si>
  <si>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</si>
  <si>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</si>
  <si>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</si>
  <si>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</si>
  <si>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</si>
  <si>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</si>
  <si>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</si>
  <si>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</si>
  <si>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</si>
  <si>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</si>
  <si>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</si>
  <si>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</si>
  <si>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</si>
  <si>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</si>
  <si>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</si>
  <si>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</si>
  <si>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</si>
  <si>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</si>
  <si>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</si>
  <si>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</si>
  <si>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</si>
  <si>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</si>
  <si>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</si>
  <si>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</si>
  <si>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</si>
  <si>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</si>
  <si>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</si>
  <si>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</si>
  <si>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</si>
  <si>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</si>
  <si>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</si>
  <si>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</si>
  <si>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</si>
  <si>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</si>
  <si>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</si>
  <si>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</si>
  <si>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</si>
  <si>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</si>
  <si>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</si>
  <si>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</si>
  <si>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</si>
  <si>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</si>
  <si>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</si>
  <si>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</si>
  <si>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</si>
  <si>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</si>
  <si>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</si>
  <si>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</si>
  <si>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</si>
  <si>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</si>
  <si>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</si>
  <si>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</si>
  <si>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</si>
  <si>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</si>
  <si>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</si>
  <si>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</si>
  <si>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</si>
  <si>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</si>
  <si>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</si>
  <si>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</si>
  <si>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</si>
  <si>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</si>
  <si>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</si>
  <si>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</si>
  <si>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</si>
  <si>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</si>
  <si>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</si>
  <si>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</si>
  <si>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</si>
  <si>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</si>
  <si>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</si>
  <si>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</si>
  <si>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</si>
  <si>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</si>
  <si>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</si>
  <si>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</si>
  <si>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</si>
  <si>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</si>
  <si>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</si>
  <si>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</si>
  <si>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</si>
  <si>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</si>
  <si>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</si>
  <si>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</si>
  <si>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</si>
  <si>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</si>
  <si>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</si>
  <si>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</si>
  <si>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</si>
  <si>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</si>
  <si>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</si>
  <si>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</si>
  <si>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</si>
  <si>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</si>
  <si>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</si>
  <si>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</si>
  <si>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</si>
  <si>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</si>
  <si>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</si>
  <si>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</si>
  <si>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</si>
  <si>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</si>
  <si>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</si>
  <si>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</si>
  <si>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</si>
  <si>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</si>
  <si>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</si>
  <si>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</si>
  <si>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</si>
  <si>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</si>
  <si>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</si>
  <si>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</si>
  <si>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</si>
  <si>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</si>
  <si>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</si>
  <si>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</si>
  <si>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</si>
  <si>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</si>
  <si>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</si>
  <si>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</si>
  <si>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</si>
  <si>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</si>
  <si>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</si>
  <si>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</si>
  <si>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</si>
  <si>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</si>
  <si>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</si>
  <si>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</si>
  <si>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</si>
  <si>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</si>
  <si>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</si>
  <si>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</si>
  <si>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</si>
  <si>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</si>
  <si>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</si>
  <si>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</si>
  <si>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</si>
  <si>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</si>
  <si>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</si>
  <si>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</si>
  <si>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</si>
  <si>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</si>
  <si>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</si>
  <si>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</si>
  <si>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</si>
  <si>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</si>
  <si>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</si>
  <si>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</si>
  <si>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</si>
  <si>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</si>
  <si>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</si>
  <si>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</si>
  <si>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</si>
  <si>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</si>
  <si>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</si>
  <si>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</si>
  <si>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</si>
  <si>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</si>
  <si>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</si>
  <si>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</si>
  <si>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</si>
  <si>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</si>
  <si>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</si>
  <si>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</si>
  <si>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</si>
  <si>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</si>
  <si>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</si>
  <si>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</si>
  <si>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</si>
  <si>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</si>
  <si>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</si>
  <si>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</si>
  <si>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</si>
  <si>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</si>
  <si>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</si>
  <si>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</si>
  <si>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</si>
  <si>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</si>
  <si>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</si>
  <si>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</si>
  <si>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</si>
  <si>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</si>
  <si>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</si>
  <si>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</si>
  <si>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</si>
  <si>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</si>
  <si>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</si>
  <si>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</si>
  <si>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</si>
  <si>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</si>
  <si>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</si>
  <si>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</si>
  <si>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</si>
  <si>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</si>
  <si>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</si>
  <si>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</si>
  <si>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</si>
  <si>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</si>
  <si>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</si>
  <si>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</si>
  <si>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</si>
  <si>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</si>
  <si>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</si>
  <si>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</si>
  <si>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</si>
  <si>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</si>
  <si>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</si>
  <si>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</si>
  <si>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</si>
  <si>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</si>
  <si>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</si>
  <si>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</si>
  <si>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</si>
  <si>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</si>
  <si>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</si>
  <si>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</si>
  <si>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</si>
  <si>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</si>
  <si>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</si>
  <si>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</si>
  <si>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</si>
  <si>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</si>
  <si>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</si>
  <si>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</si>
  <si>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</si>
  <si>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</si>
  <si>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</si>
  <si>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</si>
  <si>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</si>
  <si>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</si>
  <si>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</si>
  <si>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</si>
  <si>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</si>
  <si>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</si>
  <si>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</si>
  <si>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</si>
  <si>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</si>
  <si>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</si>
  <si>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</si>
  <si>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</si>
  <si>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</si>
  <si>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</si>
  <si>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</si>
  <si>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</si>
  <si>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</si>
  <si>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</si>
  <si>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</si>
  <si>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</si>
  <si>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</si>
  <si>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</si>
  <si>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</si>
  <si>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</si>
  <si>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</si>
  <si>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</si>
  <si>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</si>
  <si>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</si>
  <si>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</si>
  <si>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</si>
  <si>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</si>
  <si>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</si>
  <si>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</si>
  <si>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</si>
  <si>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</si>
  <si>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</si>
  <si>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</si>
  <si>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</si>
  <si>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</si>
  <si>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</si>
  <si>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</si>
  <si>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</si>
  <si>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</si>
  <si>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</si>
  <si>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</si>
  <si>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</si>
  <si>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</si>
  <si>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</si>
  <si>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</si>
  <si>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</si>
  <si>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</si>
  <si>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</si>
  <si>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</si>
  <si>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</si>
  <si>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</si>
  <si>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</si>
  <si>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</si>
  <si>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</si>
  <si>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</si>
  <si>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</si>
  <si>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</si>
  <si>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</si>
  <si>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</si>
  <si>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</si>
  <si>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</si>
  <si>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</si>
  <si>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</si>
  <si>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</si>
  <si>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</si>
  <si>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</si>
  <si>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</si>
  <si>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</si>
  <si>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</si>
  <si>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</si>
  <si>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</si>
  <si>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</si>
  <si>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</si>
  <si>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</si>
  <si>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</si>
  <si>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</si>
  <si>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</si>
  <si>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</si>
  <si>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</si>
  <si>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</si>
  <si>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</si>
  <si>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</si>
  <si>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</si>
  <si>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</si>
  <si>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</si>
  <si>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</si>
  <si>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</si>
  <si>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</si>
  <si>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</si>
  <si>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</si>
  <si>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</si>
  <si>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</si>
  <si>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</si>
  <si>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</si>
  <si>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</si>
  <si>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</si>
  <si>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</si>
  <si>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</si>
  <si>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</si>
  <si>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</si>
  <si>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</si>
  <si>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</si>
  <si>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</si>
  <si>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</si>
  <si>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</si>
  <si>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</si>
  <si>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</si>
  <si>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</si>
  <si>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</si>
  <si>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</si>
  <si>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</si>
  <si>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</si>
  <si>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</si>
  <si>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</si>
  <si>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</si>
  <si>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</si>
  <si>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</si>
  <si>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</si>
  <si>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</si>
  <si>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</si>
  <si>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</si>
  <si>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</si>
  <si>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</si>
  <si>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</si>
  <si>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</si>
  <si>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</si>
  <si>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</si>
  <si>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</si>
  <si>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</si>
  <si>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</si>
  <si>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</si>
  <si>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</si>
  <si>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</si>
  <si>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</si>
  <si>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</si>
  <si>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</si>
  <si>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</si>
  <si>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</si>
  <si>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</si>
  <si>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</si>
  <si>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</si>
  <si>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</si>
  <si>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</si>
  <si>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</si>
  <si>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</si>
  <si>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</si>
  <si>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</si>
  <si>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</si>
  <si>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</si>
  <si>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</si>
  <si>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</si>
  <si>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</si>
  <si>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</si>
  <si>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</si>
  <si>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</si>
  <si>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</si>
  <si>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</si>
  <si>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</si>
  <si>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</si>
  <si>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</si>
  <si>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</si>
  <si>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</si>
  <si>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</si>
  <si>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</si>
  <si>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</si>
  <si>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</si>
  <si>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</si>
  <si>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</si>
  <si>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</si>
  <si>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</si>
  <si>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</si>
  <si>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</si>
  <si>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</si>
  <si>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</si>
  <si>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</si>
  <si>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</si>
  <si>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</si>
  <si>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</si>
  <si>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</si>
  <si>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</si>
  <si>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</si>
  <si>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</si>
  <si>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</si>
  <si>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</si>
  <si>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</si>
  <si>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</si>
  <si>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</si>
  <si>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</si>
  <si>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</si>
  <si>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</si>
  <si>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</si>
  <si>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</si>
  <si>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</si>
  <si>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</si>
  <si>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</si>
  <si>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</si>
  <si>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</si>
  <si>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</si>
  <si>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</si>
  <si>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</si>
  <si>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</si>
  <si>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</si>
  <si>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</si>
  <si>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</si>
  <si>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</si>
  <si>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</si>
  <si>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</si>
  <si>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</si>
  <si>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</si>
  <si>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</si>
  <si>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</si>
  <si>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</si>
  <si>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</si>
  <si>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</si>
  <si>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</si>
  <si>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</si>
  <si>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</si>
  <si>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</si>
  <si>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</si>
  <si>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</si>
  <si>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</si>
  <si>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</si>
  <si>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</si>
  <si>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</si>
  <si>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</si>
  <si>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</si>
  <si>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</si>
  <si>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</si>
  <si>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</si>
  <si>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</si>
  <si>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</si>
  <si>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</si>
  <si>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</si>
  <si>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</si>
  <si>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</si>
  <si>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</si>
  <si>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</si>
  <si>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</si>
  <si>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</si>
  <si>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</si>
  <si>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</si>
  <si>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</si>
  <si>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</si>
  <si>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</si>
  <si>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</si>
  <si>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</si>
  <si>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</si>
  <si>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</si>
  <si>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</si>
  <si>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</si>
  <si>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</si>
  <si>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</si>
  <si>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</si>
  <si>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</si>
  <si>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</si>
  <si>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</si>
  <si>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</si>
  <si>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</si>
  <si>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</si>
  <si>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</si>
  <si>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</si>
  <si>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</si>
  <si>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</si>
  <si>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</si>
  <si>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</si>
  <si>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</si>
  <si>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</si>
  <si>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</si>
  <si>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</si>
  <si>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</si>
  <si>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</si>
  <si>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</si>
  <si>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</si>
  <si>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</si>
  <si>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</si>
  <si>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</si>
  <si>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</si>
  <si>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</si>
  <si>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</si>
  <si>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</si>
  <si>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</si>
  <si>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</si>
  <si>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</si>
  <si>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</si>
  <si>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</si>
  <si>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</si>
  <si>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</si>
  <si>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</si>
  <si>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</si>
  <si>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</si>
  <si>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</si>
  <si>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</si>
  <si>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</si>
  <si>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</si>
  <si>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</si>
  <si>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</si>
  <si>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</si>
  <si>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</si>
  <si>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</si>
  <si>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</si>
  <si>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</si>
  <si>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</si>
  <si>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</si>
  <si>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</si>
  <si>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</si>
  <si>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</si>
  <si>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</si>
  <si>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</si>
  <si>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</si>
  <si>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</si>
  <si>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</si>
  <si>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</si>
  <si>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</si>
  <si>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</si>
  <si>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</si>
  <si>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</si>
  <si>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</si>
  <si>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</si>
  <si>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</si>
  <si>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</si>
  <si>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</si>
  <si>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</si>
  <si>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</si>
  <si>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</si>
  <si>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</si>
  <si>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</si>
  <si>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</si>
  <si>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</si>
  <si>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</si>
  <si>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</si>
  <si>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</si>
  <si>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</si>
  <si>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</si>
  <si>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</si>
  <si>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</si>
  <si>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</si>
  <si>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</si>
  <si>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</si>
  <si>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</si>
  <si>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</si>
  <si>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</si>
  <si>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</si>
  <si>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</si>
  <si>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</si>
  <si>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</si>
  <si>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</si>
  <si>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</si>
  <si>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</si>
  <si>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</si>
  <si>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</si>
  <si>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</si>
  <si>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</si>
  <si>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</si>
  <si>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</si>
  <si>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</si>
  <si>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</si>
  <si>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</si>
  <si>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</si>
  <si>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</si>
  <si>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</si>
  <si>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</si>
  <si>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</si>
  <si>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</si>
  <si>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</si>
  <si>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</si>
  <si>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</si>
  <si>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</si>
  <si>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</si>
  <si>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</si>
  <si>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</si>
  <si>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</si>
  <si>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</si>
  <si>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</si>
  <si>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</si>
  <si>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</si>
  <si>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</si>
  <si>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</si>
  <si>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</si>
  <si>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</si>
  <si>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</si>
  <si>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</si>
  <si>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</si>
  <si>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</si>
  <si>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</si>
  <si>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</si>
  <si>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</si>
  <si>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</si>
  <si>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</si>
  <si>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</si>
  <si>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</si>
  <si>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</si>
  <si>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</si>
  <si>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</si>
  <si>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</si>
  <si>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</si>
  <si>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</si>
  <si>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</si>
  <si>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</si>
  <si>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</si>
  <si>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</si>
  <si>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</si>
  <si>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</si>
  <si>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</si>
  <si>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</si>
  <si>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</si>
  <si>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</si>
  <si>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</si>
  <si>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</si>
  <si>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</si>
  <si>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</si>
  <si>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</si>
  <si>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</si>
  <si>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</si>
  <si>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</si>
  <si>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</si>
  <si>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</si>
  <si>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</si>
  <si>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</si>
  <si>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</si>
  <si>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</si>
  <si>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</si>
  <si>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</si>
  <si>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</si>
  <si>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</si>
  <si>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</si>
  <si>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</si>
  <si>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</si>
  <si>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</si>
  <si>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</si>
  <si>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</si>
  <si>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</si>
  <si>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</si>
  <si>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</si>
  <si>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</si>
  <si>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</si>
  <si>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</si>
  <si>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</si>
  <si>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</si>
  <si>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</si>
  <si>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</si>
  <si>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</si>
  <si>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</si>
  <si>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</si>
  <si>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</si>
  <si>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</si>
  <si>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</si>
  <si>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</si>
  <si>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</si>
  <si>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</si>
  <si>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</si>
  <si>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</si>
  <si>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</si>
  <si>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</si>
  <si>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</si>
  <si>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</si>
  <si>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</si>
  <si>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</si>
  <si>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</si>
  <si>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</si>
  <si>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</si>
  <si>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</si>
  <si>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</si>
  <si>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</si>
  <si>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</si>
  <si>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</si>
  <si>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</si>
  <si>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</si>
  <si>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</si>
  <si>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</si>
  <si>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</si>
  <si>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</si>
  <si>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</si>
  <si>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</si>
  <si>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</si>
  <si>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</si>
  <si>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</si>
  <si>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</si>
  <si>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</si>
  <si>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</si>
  <si>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</si>
  <si>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</si>
  <si>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</si>
  <si>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</si>
  <si>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</si>
  <si>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</si>
  <si>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</si>
  <si>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</si>
  <si>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</si>
  <si>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</si>
  <si>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</si>
  <si>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</si>
  <si>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</si>
  <si>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</si>
  <si>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</si>
  <si>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</si>
  <si>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</si>
  <si>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</si>
  <si>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</si>
  <si>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</si>
  <si>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</si>
  <si>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</si>
  <si>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</si>
  <si>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</si>
  <si>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</si>
  <si>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</si>
  <si>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</si>
  <si>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</si>
  <si>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</si>
  <si>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</si>
  <si>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</si>
  <si>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</si>
  <si>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</si>
  <si>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</si>
  <si>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</si>
  <si>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</si>
  <si>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</si>
  <si>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</si>
  <si>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</si>
  <si>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</si>
  <si>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</si>
  <si>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</si>
  <si>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</si>
  <si>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</si>
  <si>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</si>
  <si>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</si>
  <si>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</si>
  <si>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</si>
  <si>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</si>
  <si>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</si>
  <si>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</si>
  <si>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</si>
  <si>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</si>
  <si>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</si>
  <si>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</si>
  <si>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</si>
  <si>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</si>
  <si>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</si>
  <si>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</si>
  <si>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</si>
  <si>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</si>
  <si>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</si>
  <si>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</si>
  <si>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</si>
  <si>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</si>
  <si>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</si>
  <si>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</si>
  <si>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</si>
  <si>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</si>
  <si>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</si>
  <si>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</si>
  <si>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</si>
  <si>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</si>
  <si>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</si>
  <si>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</si>
  <si>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</si>
  <si>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</si>
  <si>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</si>
  <si>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</si>
  <si>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</si>
  <si>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</si>
  <si>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</si>
  <si>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</si>
  <si>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</si>
  <si>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</si>
  <si>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</si>
  <si>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</si>
  <si>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</si>
  <si>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</si>
  <si>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</si>
  <si>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</si>
  <si>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</si>
  <si>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</si>
  <si>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</si>
  <si>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</si>
  <si>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</si>
  <si>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</si>
  <si>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</si>
  <si>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</si>
  <si>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</si>
  <si>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</si>
  <si>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</si>
  <si>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</si>
  <si>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</si>
  <si>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</si>
  <si>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</si>
  <si>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</si>
  <si>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</si>
  <si>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</si>
  <si>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</si>
  <si>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</si>
  <si>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</si>
  <si>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</si>
  <si>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</si>
  <si>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</si>
  <si>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</si>
  <si>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</si>
  <si>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</si>
  <si>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</si>
  <si>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</si>
  <si>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</si>
  <si>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</si>
  <si>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</si>
  <si>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</si>
  <si>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</si>
  <si>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</si>
  <si>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</si>
  <si>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</si>
  <si>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</si>
  <si>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</si>
  <si>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</si>
  <si>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</si>
  <si>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</si>
  <si>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</si>
  <si>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</si>
  <si>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</si>
  <si>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</si>
  <si>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</si>
  <si>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</si>
  <si>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</si>
  <si>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</si>
  <si>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</si>
  <si>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</si>
  <si>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</si>
  <si>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</si>
  <si>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</si>
  <si>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</si>
  <si>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</si>
  <si>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</si>
  <si>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</si>
  <si>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</si>
  <si>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</si>
  <si>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</si>
  <si>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</si>
  <si>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</si>
  <si>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</si>
  <si>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</si>
  <si>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</si>
  <si>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</si>
  <si>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</si>
  <si>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</si>
  <si>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</si>
  <si>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</si>
  <si>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</si>
  <si>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</si>
  <si>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</si>
  <si>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</si>
  <si>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</si>
  <si>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</si>
  <si>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</si>
  <si>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</si>
  <si>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</si>
  <si>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</si>
  <si>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</si>
  <si>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</si>
  <si>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</si>
  <si>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</si>
  <si>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</si>
  <si>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</si>
  <si>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</si>
  <si>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</si>
  <si>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</si>
  <si>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</si>
  <si>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</si>
  <si>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</si>
  <si>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</si>
  <si>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</si>
  <si>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</si>
  <si>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</si>
  <si>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</si>
  <si>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</si>
  <si>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</si>
  <si>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</si>
  <si>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</si>
  <si>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</si>
  <si>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</si>
  <si>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</si>
  <si>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</si>
  <si>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</si>
  <si>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</si>
  <si>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</si>
  <si>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</si>
  <si>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</si>
  <si>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</si>
  <si>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</si>
  <si>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</si>
  <si>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</si>
  <si>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</si>
  <si>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</si>
  <si>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</si>
  <si>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</si>
  <si>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</si>
  <si>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</si>
  <si>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</si>
  <si>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</si>
  <si>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</si>
  <si>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</si>
  <si>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</si>
  <si>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</si>
  <si>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</si>
  <si>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</si>
  <si>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</si>
  <si>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</si>
  <si>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</si>
  <si>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</si>
  <si>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</si>
  <si>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</si>
  <si>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</si>
  <si>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</si>
  <si>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</si>
  <si>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</si>
  <si>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</si>
  <si>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</si>
  <si>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</si>
  <si>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</si>
  <si>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</si>
  <si>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</si>
  <si>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</si>
  <si>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</si>
  <si>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</si>
  <si>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</si>
  <si>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</si>
  <si>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</si>
  <si>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</si>
  <si>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</si>
  <si>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</si>
  <si>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</si>
  <si>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</si>
  <si>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</si>
  <si>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</si>
  <si>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</si>
  <si>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</si>
  <si>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</si>
  <si>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</si>
  <si>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</si>
  <si>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</si>
  <si>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</si>
  <si>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</si>
  <si>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</si>
  <si>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</si>
  <si>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</si>
  <si>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</si>
  <si>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</si>
  <si>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</si>
  <si>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</si>
  <si>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</si>
  <si>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</si>
  <si>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</si>
  <si>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</si>
  <si>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</si>
  <si>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</si>
  <si>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</si>
  <si>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</si>
  <si>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</si>
  <si>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</si>
  <si>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</si>
  <si>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</si>
  <si>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</si>
  <si>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</si>
  <si>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</si>
  <si>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</si>
  <si>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</si>
  <si>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</si>
  <si>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</si>
  <si>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</si>
  <si>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</si>
  <si>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</si>
  <si>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</si>
  <si>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</si>
  <si>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</si>
  <si>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</si>
  <si>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</si>
  <si>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</si>
  <si>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</si>
  <si>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</si>
  <si>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</si>
  <si>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</si>
  <si>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</si>
  <si>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</si>
  <si>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</si>
  <si>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</si>
  <si>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</si>
  <si>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</si>
  <si>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</si>
  <si>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</si>
  <si>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</si>
  <si>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</si>
  <si>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</si>
  <si>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</si>
  <si>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</si>
  <si>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</si>
  <si>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</si>
  <si>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</si>
  <si>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</si>
  <si>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</si>
  <si>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</si>
  <si>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</si>
  <si>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</si>
  <si>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</si>
  <si>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</si>
  <si>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</si>
  <si>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</si>
  <si>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</si>
  <si>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</si>
  <si>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</si>
  <si>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</si>
  <si>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</si>
  <si>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</si>
  <si>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</si>
  <si>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</si>
  <si>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</si>
  <si>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</si>
  <si>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</si>
  <si>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</si>
  <si>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</si>
  <si>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</si>
  <si>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</si>
  <si>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</si>
  <si>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</si>
  <si>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</si>
  <si>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</si>
  <si>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</si>
  <si>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</si>
  <si>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</si>
  <si>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</si>
  <si>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</si>
  <si>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</si>
  <si>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</si>
  <si>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</si>
  <si>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</si>
  <si>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</si>
  <si>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</si>
  <si>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</si>
  <si>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</si>
  <si>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</si>
  <si>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</si>
  <si>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</si>
  <si>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</si>
  <si>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</si>
  <si>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</si>
  <si>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</si>
  <si>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</si>
  <si>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</si>
  <si>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</si>
  <si>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</si>
  <si>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</si>
  <si>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</si>
  <si>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</si>
  <si>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</si>
  <si>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</si>
  <si>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</si>
  <si>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</si>
  <si>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</si>
  <si>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</si>
  <si>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</si>
  <si>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</si>
  <si>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</si>
  <si>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</si>
  <si>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</si>
  <si>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</si>
  <si>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</si>
  <si>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</si>
  <si>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</si>
  <si>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</si>
  <si>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</si>
  <si>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</si>
  <si>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</si>
  <si>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</si>
  <si>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</si>
  <si>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</si>
  <si>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</si>
  <si>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</si>
  <si>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</si>
  <si>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</si>
  <si>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</si>
  <si>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</si>
  <si>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</si>
  <si>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</si>
  <si>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</si>
  <si>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</si>
  <si>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</si>
  <si>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</si>
  <si>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</si>
  <si>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</si>
  <si>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</si>
  <si>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</si>
  <si>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</si>
  <si>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</si>
  <si>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</si>
  <si>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</si>
  <si>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</si>
  <si>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</si>
  <si>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</si>
  <si>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</si>
  <si>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</si>
  <si>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</si>
  <si>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</si>
  <si>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</si>
  <si>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</si>
  <si>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</si>
  <si>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</si>
  <si>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</si>
  <si>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</si>
  <si>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</si>
  <si>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</si>
  <si>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</si>
  <si>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</si>
  <si>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</si>
  <si>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</si>
  <si>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</si>
  <si>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</si>
  <si>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</si>
  <si>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</si>
  <si>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</si>
  <si>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</si>
  <si>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</si>
  <si>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</si>
  <si>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</si>
  <si>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</si>
  <si>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</si>
  <si>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</si>
  <si>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</si>
  <si>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</si>
  <si>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</si>
  <si>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</si>
  <si>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</si>
  <si>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</si>
  <si>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</si>
  <si>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</si>
  <si>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</si>
  <si>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</si>
  <si>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</si>
  <si>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</si>
  <si>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</si>
  <si>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</si>
  <si>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</si>
  <si>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</si>
  <si>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</si>
  <si>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</si>
  <si>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</si>
  <si>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</si>
  <si>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</si>
  <si>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</si>
  <si>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</si>
  <si>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</si>
  <si>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</si>
  <si>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</si>
  <si>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</si>
  <si>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</si>
  <si>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</si>
  <si>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</si>
  <si>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</si>
  <si>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</si>
  <si>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</si>
  <si>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</si>
  <si>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</si>
  <si>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</si>
  <si>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</si>
  <si>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</si>
  <si>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</si>
  <si>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</si>
  <si>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</si>
  <si>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</si>
  <si>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</si>
  <si>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</si>
  <si>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</si>
  <si>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</si>
  <si>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</si>
  <si>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</si>
  <si>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</si>
  <si>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</si>
  <si>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</si>
  <si>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</si>
  <si>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</si>
  <si>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</si>
  <si>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</si>
  <si>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</si>
  <si>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</si>
  <si>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</si>
  <si>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</si>
  <si>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</si>
  <si>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</si>
  <si>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</si>
  <si>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</si>
  <si>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</si>
  <si>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</si>
  <si>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</si>
  <si>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</si>
  <si>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</si>
  <si>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</si>
  <si>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</si>
  <si>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</si>
  <si>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</si>
  <si>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</si>
  <si>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</si>
  <si>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</si>
  <si>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</si>
  <si>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</si>
  <si>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</si>
  <si>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</si>
  <si>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</si>
  <si>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</si>
  <si>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</si>
  <si>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</si>
  <si>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</si>
  <si>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</si>
  <si>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</si>
  <si>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</si>
  <si>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</si>
  <si>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</si>
  <si>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</si>
  <si>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</si>
  <si>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</si>
  <si>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</si>
  <si>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</si>
  <si>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</si>
  <si>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</si>
  <si>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</si>
  <si>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</si>
  <si>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</si>
  <si>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</si>
  <si>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</si>
  <si>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</si>
  <si>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</si>
  <si>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</si>
  <si>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</si>
  <si>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</si>
  <si>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</si>
  <si>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</si>
  <si>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</si>
  <si>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</si>
  <si>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</si>
  <si>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</si>
  <si>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</si>
  <si>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</si>
  <si>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</si>
  <si>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</si>
  <si>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</si>
  <si>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</si>
  <si>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</si>
  <si>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</si>
  <si>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</si>
  <si>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</si>
  <si>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</si>
  <si>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</si>
  <si>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</si>
  <si>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</si>
  <si>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</si>
  <si>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</si>
  <si>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</si>
  <si>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</si>
  <si>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</si>
  <si>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</si>
  <si>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</si>
  <si>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</si>
  <si>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</si>
  <si>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</si>
  <si>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</si>
  <si>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</si>
  <si>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</si>
  <si>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</si>
  <si>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</si>
  <si>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</si>
  <si>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</si>
  <si>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</si>
  <si>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</si>
  <si>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</si>
  <si>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</si>
  <si>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</si>
  <si>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</si>
  <si>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</si>
  <si>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</si>
  <si>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</si>
  <si>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</si>
  <si>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</si>
  <si>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</si>
  <si>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</si>
  <si>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</si>
  <si>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</si>
  <si>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</si>
  <si>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</si>
  <si>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</si>
  <si>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</si>
  <si>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</si>
  <si>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</si>
  <si>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</si>
  <si>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</si>
  <si>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</si>
  <si>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</si>
  <si>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</si>
  <si>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</si>
  <si>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</si>
  <si>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</si>
  <si>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</si>
  <si>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</si>
  <si>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</si>
  <si>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</si>
  <si>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</si>
  <si>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</si>
  <si>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</si>
  <si>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</si>
  <si>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</si>
  <si>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</si>
  <si>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</si>
  <si>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</si>
  <si>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</si>
  <si>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</si>
  <si>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</si>
  <si>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</si>
  <si>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</si>
  <si>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</si>
  <si>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</si>
  <si>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</si>
  <si>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</si>
  <si>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</si>
  <si>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</si>
  <si>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</si>
  <si>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</si>
  <si>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</si>
  <si>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</si>
  <si>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</si>
  <si>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</si>
  <si>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</si>
  <si>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</si>
  <si>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</si>
  <si>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</si>
  <si>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</si>
  <si>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</si>
  <si>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</si>
  <si>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</si>
  <si>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</si>
  <si>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</si>
  <si>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</si>
  <si>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</si>
  <si>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</si>
  <si>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</si>
  <si>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</si>
  <si>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</si>
  <si>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</si>
  <si>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</si>
  <si>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</si>
  <si>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</si>
  <si>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</si>
  <si>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</si>
  <si>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</si>
  <si>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</si>
  <si>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</si>
  <si>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</si>
  <si>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</si>
  <si>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</si>
  <si>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</si>
  <si>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</si>
  <si>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</si>
  <si>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</si>
  <si>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</si>
  <si>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</si>
  <si>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</si>
  <si>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</si>
  <si>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</si>
  <si>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</si>
  <si>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</si>
  <si>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</si>
  <si>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</si>
  <si>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</si>
  <si>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</si>
  <si>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</si>
  <si>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</si>
  <si>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</si>
  <si>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</si>
  <si>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</si>
  <si>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</si>
  <si>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</si>
  <si>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</si>
  <si>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</si>
  <si>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</si>
  <si>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</si>
  <si>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</si>
  <si>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</si>
  <si>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</si>
  <si>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</si>
  <si>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</si>
  <si>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</si>
  <si>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</si>
  <si>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</si>
  <si>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</si>
  <si>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</si>
  <si>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</si>
  <si>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</si>
  <si>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</si>
  <si>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</si>
  <si>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</si>
  <si>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</si>
  <si>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</si>
  <si>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</si>
  <si>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</si>
  <si>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</si>
  <si>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</si>
  <si>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</si>
  <si>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</si>
  <si>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</si>
  <si>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</si>
  <si>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</si>
  <si>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</si>
  <si>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</si>
  <si>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</si>
  <si>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</si>
  <si>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</si>
  <si>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</si>
  <si>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</si>
  <si>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</si>
  <si>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</si>
  <si>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</si>
  <si>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</si>
  <si>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</si>
  <si>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</si>
  <si>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</si>
  <si>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</si>
  <si>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</si>
  <si>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</si>
  <si>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</si>
  <si>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</si>
  <si>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</si>
  <si>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</si>
  <si>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</si>
  <si>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</si>
  <si>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</si>
  <si>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</si>
  <si>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</si>
  <si>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</si>
  <si>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</si>
  <si>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</si>
  <si>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</si>
  <si>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</si>
  <si>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</si>
  <si>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</si>
  <si>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</si>
  <si>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</si>
  <si>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</si>
  <si>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</si>
  <si>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</si>
  <si>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</si>
  <si>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</si>
  <si>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</si>
  <si>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</si>
  <si>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</si>
  <si>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</si>
  <si>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</si>
  <si>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</si>
  <si>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</si>
  <si>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</si>
  <si>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</si>
  <si>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</si>
  <si>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</si>
  <si>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</si>
  <si>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</si>
  <si>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</si>
  <si>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</si>
  <si>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</si>
  <si>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</si>
  <si>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</si>
  <si>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</si>
  <si>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</si>
  <si>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</si>
  <si>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</si>
  <si>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</si>
  <si>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</si>
  <si>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</si>
  <si>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</si>
  <si>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</si>
  <si>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</si>
  <si>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</si>
  <si>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</si>
  <si>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</si>
  <si>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</si>
  <si>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</si>
  <si>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</si>
  <si>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</si>
  <si>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</si>
  <si>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</si>
  <si>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</si>
  <si>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</si>
  <si>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</si>
  <si>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</si>
  <si>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</si>
  <si>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</si>
  <si>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</si>
  <si>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</si>
  <si>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</si>
  <si>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</si>
  <si>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</si>
  <si>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</si>
  <si>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</si>
  <si>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</si>
  <si>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</si>
  <si>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</si>
  <si>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</si>
  <si>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</si>
  <si>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</si>
  <si>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</si>
  <si>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</si>
  <si>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</si>
  <si>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</si>
  <si>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</si>
  <si>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</si>
  <si>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</si>
  <si>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</si>
  <si>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</si>
  <si>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</si>
  <si>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</si>
  <si>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</si>
  <si>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</si>
  <si>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</si>
  <si>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</si>
  <si>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</si>
  <si>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</si>
  <si>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</si>
  <si>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</si>
  <si>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</si>
  <si>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</si>
  <si>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</si>
  <si>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</si>
  <si>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</si>
  <si>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</si>
  <si>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</si>
  <si>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</si>
  <si>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</si>
  <si>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</si>
  <si>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</si>
  <si>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</si>
  <si>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</si>
  <si>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</si>
  <si>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</si>
  <si>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</si>
  <si>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</si>
  <si>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</si>
  <si>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</si>
  <si>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</si>
  <si>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</si>
  <si>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</si>
  <si>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</si>
  <si>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</si>
  <si>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</si>
  <si>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</si>
  <si>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</si>
  <si>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</si>
  <si>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</si>
  <si>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</si>
  <si>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</si>
  <si>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</si>
  <si>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</si>
  <si>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</si>
  <si>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</si>
  <si>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</si>
  <si>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</si>
  <si>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</si>
  <si>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</si>
  <si>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</si>
  <si>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</si>
  <si>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</si>
  <si>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</si>
  <si>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</si>
  <si>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</si>
  <si>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</si>
  <si>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</si>
  <si>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</si>
  <si>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</si>
  <si>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</si>
  <si>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</si>
  <si>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</si>
  <si>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</si>
  <si>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</si>
  <si>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</si>
  <si>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</si>
  <si>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</si>
  <si>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</si>
  <si>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</si>
  <si>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</si>
  <si>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</si>
  <si>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</si>
  <si>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</si>
  <si>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</si>
  <si>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</si>
  <si>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</si>
  <si>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</si>
  <si>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</si>
  <si>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</si>
  <si>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</si>
  <si>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</si>
  <si>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</si>
  <si>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</si>
  <si>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</si>
  <si>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</si>
  <si>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</si>
  <si>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</si>
  <si>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</si>
  <si>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</si>
  <si>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</si>
  <si>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</si>
  <si>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</si>
  <si>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</si>
  <si>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</si>
  <si>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</si>
  <si>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</si>
  <si>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</si>
  <si>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</si>
  <si>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</si>
  <si>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</si>
  <si>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</si>
  <si>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</si>
  <si>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</si>
  <si>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</si>
  <si>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</si>
  <si>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</si>
  <si>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</si>
  <si>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</si>
  <si>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</si>
  <si>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</si>
  <si>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</si>
  <si>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</si>
  <si>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</si>
  <si>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</si>
  <si>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</si>
  <si>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</si>
  <si>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</si>
  <si>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</si>
  <si>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</si>
  <si>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</si>
  <si>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</si>
  <si>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</si>
  <si>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</si>
  <si>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</si>
  <si>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</si>
  <si>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</si>
  <si>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</si>
  <si>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</si>
  <si>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</si>
  <si>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</si>
  <si>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</si>
  <si>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</si>
  <si>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</si>
  <si>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</si>
  <si>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</si>
  <si>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</si>
  <si>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</si>
  <si>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</si>
  <si>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</si>
  <si>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</si>
  <si>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</si>
  <si>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</si>
  <si>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</si>
  <si>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</si>
  <si>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</si>
  <si>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</si>
  <si>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</si>
  <si>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</si>
  <si>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</si>
  <si>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</si>
  <si>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</si>
  <si>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</si>
  <si>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</si>
  <si>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</si>
  <si>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</si>
  <si>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</si>
  <si>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</si>
  <si>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</si>
  <si>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</si>
  <si>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</si>
  <si>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</si>
  <si>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</si>
  <si>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</si>
  <si>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</si>
  <si>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</si>
  <si>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</si>
  <si>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</si>
  <si>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</si>
  <si>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</si>
  <si>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</si>
  <si>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</si>
  <si>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</si>
  <si>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</si>
  <si>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</si>
  <si>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</si>
  <si>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</si>
  <si>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</si>
  <si>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</si>
  <si>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</si>
  <si>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</si>
  <si>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</si>
  <si>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</si>
  <si>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</si>
  <si>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</si>
  <si>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</si>
  <si>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</si>
  <si>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</si>
  <si>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</si>
  <si>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</si>
  <si>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</si>
  <si>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</si>
  <si>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</si>
  <si>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</si>
  <si>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</si>
  <si>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</si>
  <si>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</si>
  <si>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</si>
  <si>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</si>
  <si>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</si>
  <si>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</si>
  <si>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</si>
  <si>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</si>
  <si>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</si>
  <si>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</si>
  <si>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</si>
  <si>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</si>
  <si>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</si>
  <si>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</si>
  <si>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</si>
  <si>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</si>
  <si>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</si>
  <si>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</si>
  <si>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</si>
  <si>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</si>
  <si>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</si>
  <si>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</si>
  <si>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</si>
  <si>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</si>
  <si>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</si>
  <si>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</si>
  <si>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</si>
  <si>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</si>
  <si>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</si>
  <si>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</si>
  <si>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</si>
  <si>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</si>
  <si>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</si>
  <si>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</si>
  <si>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</si>
  <si>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</si>
  <si>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</si>
  <si>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</si>
  <si>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</si>
  <si>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</si>
  <si>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</si>
  <si>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</si>
  <si>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</si>
  <si>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</si>
  <si>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</si>
  <si>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</si>
  <si>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</si>
  <si>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</si>
  <si>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</si>
  <si>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</si>
  <si>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</si>
  <si>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</si>
  <si>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</si>
  <si>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</si>
  <si>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</si>
  <si>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</si>
  <si>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</si>
  <si>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</si>
  <si>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</si>
  <si>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</si>
  <si>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</si>
  <si>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</si>
  <si>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</si>
  <si>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</si>
  <si>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</si>
  <si>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</si>
  <si>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</si>
  <si>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</si>
  <si>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</si>
  <si>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</si>
  <si>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</si>
  <si>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</si>
  <si>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</si>
  <si>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</si>
  <si>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</si>
  <si>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</si>
  <si>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</si>
  <si>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</si>
  <si>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</si>
  <si>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</si>
  <si>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</si>
  <si>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</si>
  <si>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</si>
  <si>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</si>
  <si>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</si>
  <si>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</si>
  <si>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</si>
  <si>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</si>
  <si>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</si>
  <si>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</si>
  <si>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</si>
  <si>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</si>
  <si>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</si>
  <si>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</si>
  <si>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</si>
  <si>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</si>
  <si>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</si>
  <si>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</si>
  <si>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</si>
  <si>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</si>
  <si>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</si>
  <si>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</si>
  <si>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</si>
  <si>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</si>
  <si>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</si>
  <si>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</si>
  <si>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</si>
  <si>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</si>
  <si>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</si>
  <si>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</si>
  <si>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</si>
  <si>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</si>
  <si>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</si>
  <si>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</si>
  <si>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</si>
  <si>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</si>
  <si>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</si>
  <si>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</si>
  <si>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</si>
  <si>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</si>
  <si>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</si>
  <si>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</si>
  <si>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</si>
  <si>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</si>
  <si>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</si>
  <si>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</si>
  <si>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</si>
  <si>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</si>
  <si>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</si>
  <si>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</si>
  <si>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</si>
  <si>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</si>
  <si>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</si>
  <si>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</si>
  <si>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</si>
  <si>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</si>
  <si>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</si>
  <si>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</si>
  <si>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</si>
  <si>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</si>
  <si>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</si>
  <si>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</si>
  <si>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</si>
  <si>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</si>
  <si>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</si>
  <si>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</si>
  <si>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</si>
  <si>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</si>
  <si>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</si>
  <si>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</si>
  <si>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</si>
  <si>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</si>
  <si>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</si>
  <si>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</si>
  <si>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</si>
  <si>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</si>
  <si>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</si>
  <si>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</si>
  <si>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</si>
  <si>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</si>
  <si>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</si>
  <si>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</si>
  <si>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</si>
  <si>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</si>
  <si>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</si>
  <si>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</si>
  <si>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</si>
  <si>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</si>
  <si>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</si>
  <si>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</si>
  <si>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</si>
  <si>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</si>
  <si>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</si>
  <si>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</si>
  <si>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</si>
  <si>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</si>
  <si>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</si>
  <si>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</si>
  <si>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</si>
  <si>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</si>
  <si>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</si>
  <si>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</si>
  <si>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</si>
  <si>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</si>
  <si>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</si>
  <si>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</si>
  <si>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</si>
  <si>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</si>
  <si>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</si>
  <si>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</si>
  <si>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</si>
  <si>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</si>
  <si>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</si>
  <si>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</si>
  <si>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</si>
  <si>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</si>
  <si>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</si>
  <si>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</si>
  <si>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</si>
  <si>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</si>
  <si>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</si>
  <si>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</si>
  <si>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</si>
  <si>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</si>
  <si>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</si>
  <si>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</si>
  <si>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</si>
  <si>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</si>
  <si>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</si>
  <si>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</si>
  <si>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</si>
  <si>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</si>
  <si>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</si>
  <si>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</si>
  <si>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</si>
  <si>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</si>
  <si>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</si>
  <si>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</si>
  <si>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</si>
  <si>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</si>
  <si>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</si>
  <si>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</si>
  <si>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</si>
  <si>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</si>
  <si>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</si>
  <si>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</si>
  <si>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</si>
  <si>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</si>
  <si>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</si>
  <si>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</si>
  <si>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</si>
  <si>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</si>
  <si>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</si>
  <si>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</si>
  <si>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</si>
  <si>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</si>
  <si>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</si>
  <si>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</si>
  <si>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</si>
  <si>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</si>
  <si>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</si>
  <si>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</si>
  <si>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</si>
  <si>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</si>
  <si>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</si>
  <si>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</si>
  <si>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</si>
  <si>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</si>
  <si>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</si>
  <si>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</si>
  <si>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</si>
  <si>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</si>
  <si>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</si>
  <si>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</si>
  <si>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</si>
  <si>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</si>
  <si>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</si>
  <si>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</si>
  <si>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</si>
  <si>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</si>
  <si>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</si>
  <si>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</si>
  <si>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</si>
  <si>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</si>
  <si>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</si>
  <si>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</si>
  <si>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</si>
  <si>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</si>
  <si>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</si>
  <si>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</si>
  <si>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</si>
  <si>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</si>
  <si>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</si>
  <si>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</si>
  <si>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</si>
  <si>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</si>
  <si>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</si>
  <si>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</si>
  <si>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</si>
  <si>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</si>
  <si>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</si>
  <si>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</si>
  <si>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</si>
  <si>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</si>
  <si>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</si>
  <si>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</si>
  <si>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</si>
  <si>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</si>
  <si>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</si>
  <si>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</si>
  <si>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</si>
  <si>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</si>
  <si>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</si>
  <si>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</si>
  <si>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</si>
  <si>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</si>
  <si>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</si>
  <si>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</si>
  <si>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</si>
  <si>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</si>
  <si>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</si>
  <si>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</si>
  <si>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</si>
  <si>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</si>
  <si>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</si>
  <si>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</si>
  <si>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</si>
  <si>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</si>
  <si>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</si>
  <si>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</si>
  <si>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</si>
  <si>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</si>
  <si>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</si>
  <si>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</si>
  <si>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</si>
  <si>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</si>
  <si>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</si>
  <si>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</si>
  <si>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</si>
  <si>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</si>
  <si>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</si>
  <si>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</si>
  <si>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</si>
  <si>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</si>
  <si>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</si>
  <si>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</si>
  <si>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</si>
  <si>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</si>
  <si>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</si>
  <si>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</si>
  <si>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</si>
  <si>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</si>
  <si>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</si>
  <si>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</si>
  <si>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</si>
  <si>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</si>
  <si>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</si>
  <si>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</si>
  <si>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</si>
  <si>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</si>
  <si>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</si>
  <si>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</si>
  <si>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</si>
  <si>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</si>
  <si>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</si>
  <si>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</si>
  <si>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</si>
  <si>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</si>
  <si>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</si>
  <si>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</si>
  <si>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</si>
  <si>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</si>
  <si>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</si>
  <si>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</si>
  <si>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</si>
  <si>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</si>
  <si>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</si>
  <si>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</si>
  <si>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</si>
  <si>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</si>
  <si>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</si>
  <si>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</si>
  <si>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</si>
  <si>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</si>
  <si>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</si>
  <si>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</si>
  <si>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</si>
  <si>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</si>
  <si>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</si>
  <si>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</si>
  <si>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</si>
  <si>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</si>
  <si>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</si>
  <si>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</si>
  <si>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</si>
  <si>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</si>
  <si>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</si>
  <si>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</si>
  <si>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</si>
  <si>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</si>
  <si>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</si>
  <si>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</si>
  <si>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</si>
  <si>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</si>
  <si>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</si>
  <si>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</si>
  <si>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</si>
  <si>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</si>
  <si>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</si>
  <si>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</si>
  <si>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</si>
  <si>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</si>
  <si>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</si>
  <si>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</si>
  <si>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</si>
  <si>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</si>
  <si>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</si>
  <si>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</si>
  <si>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</si>
  <si>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</si>
  <si>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</si>
  <si>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</si>
  <si>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</si>
  <si>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</si>
  <si>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</si>
  <si>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</si>
  <si>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</si>
  <si>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</si>
  <si>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</si>
  <si>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</si>
  <si>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</si>
  <si>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</si>
  <si>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</si>
  <si>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</si>
  <si>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</si>
  <si>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</si>
  <si>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</si>
  <si>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</si>
  <si>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</si>
  <si>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</si>
  <si>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</si>
  <si>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</si>
  <si>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</si>
  <si>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</si>
  <si>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</si>
  <si>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</si>
  <si>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</si>
  <si>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</si>
  <si>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</si>
  <si>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</si>
  <si>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</si>
  <si>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</si>
  <si>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</si>
  <si>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</si>
  <si>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</si>
  <si>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</si>
  <si>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</si>
  <si>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</si>
  <si>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</si>
  <si>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</si>
  <si>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</si>
  <si>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</si>
  <si>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</si>
  <si>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</si>
  <si>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</si>
  <si>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</si>
  <si>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</si>
  <si>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</si>
  <si>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</si>
  <si>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</si>
  <si>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</si>
  <si>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</si>
  <si>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</si>
  <si>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</si>
  <si>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</si>
  <si>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</si>
  <si>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</si>
  <si>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</si>
  <si>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</si>
  <si>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</si>
  <si>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</si>
  <si>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</si>
  <si>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</si>
  <si>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</si>
  <si>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</si>
  <si>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</si>
  <si>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</si>
  <si>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</si>
  <si>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</si>
  <si>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</si>
  <si>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</si>
  <si>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</si>
  <si>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</si>
  <si>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</si>
  <si>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</si>
  <si>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</si>
  <si>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</si>
  <si>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</si>
  <si>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</si>
  <si>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</si>
  <si>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</si>
  <si>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</si>
  <si>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</si>
  <si>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</si>
  <si>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</si>
  <si>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</si>
  <si>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</si>
  <si>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</si>
  <si>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</si>
  <si>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</si>
  <si>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</si>
  <si>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</si>
  <si>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</si>
  <si>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</si>
  <si>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</si>
  <si>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</si>
  <si>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</si>
  <si>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</si>
  <si>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</si>
  <si>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</si>
  <si>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</si>
  <si>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</si>
  <si>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</si>
  <si>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</si>
  <si>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</si>
  <si>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</si>
  <si>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</si>
  <si>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</si>
  <si>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</si>
  <si>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</si>
  <si>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</si>
  <si>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</si>
  <si>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</si>
  <si>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</si>
  <si>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</si>
  <si>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</si>
  <si>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</si>
  <si>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</si>
  <si>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</si>
  <si>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</si>
  <si>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</si>
  <si>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</si>
  <si>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</si>
  <si>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</si>
  <si>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</si>
  <si>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</si>
  <si>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</si>
  <si>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</si>
  <si>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</si>
  <si>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</si>
  <si>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</si>
  <si>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</si>
  <si>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</si>
  <si>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</si>
  <si>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</si>
  <si>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</si>
  <si>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</si>
  <si>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</si>
  <si>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</si>
  <si>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</si>
  <si>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</si>
  <si>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</si>
  <si>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</si>
  <si>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</si>
  <si>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</si>
  <si>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</si>
  <si>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</si>
  <si>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</si>
  <si>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</si>
  <si>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</si>
  <si>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</si>
  <si>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</si>
  <si>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</si>
  <si>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</si>
  <si>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</si>
  <si>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</si>
  <si>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</si>
  <si>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</si>
  <si>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</si>
  <si>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</si>
  <si>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</si>
  <si>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</si>
  <si>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</si>
  <si>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</si>
  <si>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</si>
  <si>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</si>
  <si>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</si>
  <si>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</si>
  <si>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</si>
  <si>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</si>
  <si>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</si>
  <si>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</si>
  <si>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</si>
  <si>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</si>
  <si>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</si>
  <si>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</si>
  <si>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</si>
  <si>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</si>
  <si>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</si>
  <si>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</si>
  <si>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</si>
  <si>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</si>
  <si>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</si>
  <si>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</si>
  <si>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</si>
  <si>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</si>
  <si>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</si>
  <si>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</si>
  <si>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</si>
  <si>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</si>
  <si>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</si>
  <si>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</si>
  <si>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</si>
  <si>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</si>
  <si>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</si>
  <si>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</si>
  <si>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</si>
  <si>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</si>
  <si>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</si>
  <si>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</si>
  <si>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</si>
  <si>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</si>
  <si>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</si>
  <si>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</si>
  <si>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</si>
  <si>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</si>
  <si>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</si>
  <si>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</si>
  <si>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</si>
  <si>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</si>
  <si>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</si>
  <si>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</si>
  <si>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</si>
  <si>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</si>
  <si>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</si>
  <si>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</si>
  <si>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</si>
  <si>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</si>
  <si>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</si>
  <si>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</si>
  <si>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</si>
  <si>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</si>
  <si>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</si>
  <si>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</si>
  <si>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</si>
  <si>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</si>
  <si>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</si>
  <si>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</si>
  <si>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</si>
  <si>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</si>
  <si>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</si>
  <si>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</si>
  <si>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</si>
  <si>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</si>
  <si>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</si>
  <si>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</si>
  <si>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</si>
  <si>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</si>
  <si>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</si>
  <si>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</si>
  <si>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</si>
  <si>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</si>
  <si>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</si>
  <si>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</si>
  <si>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</si>
  <si>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</si>
  <si>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</si>
  <si>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</si>
  <si>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</si>
  <si>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</si>
  <si>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</si>
  <si>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</si>
  <si>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</si>
  <si>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</si>
  <si>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</si>
  <si>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</si>
  <si>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</si>
  <si>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</si>
  <si>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</si>
  <si>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</si>
  <si>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</si>
  <si>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</si>
  <si>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</si>
  <si>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</si>
  <si>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</si>
  <si>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</si>
  <si>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</si>
  <si>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</si>
  <si>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</si>
  <si>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</si>
  <si>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</si>
  <si>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</si>
  <si>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</si>
  <si>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</si>
  <si>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</si>
  <si>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</si>
  <si>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</si>
  <si>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</si>
  <si>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</si>
  <si>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</si>
  <si>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</si>
  <si>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</si>
  <si>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</si>
  <si>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</si>
  <si>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</si>
  <si>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</si>
  <si>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</si>
  <si>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</si>
  <si>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</si>
  <si>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</si>
  <si>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</si>
  <si>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</si>
  <si>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</si>
  <si>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</si>
  <si>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</si>
  <si>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</si>
  <si>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</si>
  <si>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</si>
  <si>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</si>
  <si>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</si>
  <si>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</si>
  <si>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</si>
  <si>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</si>
  <si>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</si>
  <si>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</si>
  <si>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</si>
  <si>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</si>
  <si>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</si>
  <si>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</si>
  <si>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</si>
  <si>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</si>
  <si>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</si>
  <si>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</si>
  <si>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</si>
  <si>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</si>
  <si>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</si>
  <si>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</si>
  <si>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</si>
  <si>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</si>
  <si>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</si>
  <si>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</si>
  <si>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</si>
  <si>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</si>
  <si>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</si>
  <si>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</si>
  <si>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</si>
  <si>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</si>
  <si>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</si>
  <si>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</si>
  <si>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</si>
  <si>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</si>
  <si>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</si>
  <si>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</si>
  <si>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</si>
  <si>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</si>
  <si>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</si>
  <si>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</si>
  <si>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</si>
  <si>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</si>
  <si>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</si>
  <si>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</si>
  <si>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</si>
  <si>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</si>
  <si>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</si>
  <si>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</si>
  <si>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</si>
  <si>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</si>
  <si>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</si>
  <si>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</si>
  <si>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</si>
  <si>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</si>
  <si>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</si>
  <si>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</si>
  <si>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</si>
  <si>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</si>
  <si>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</si>
  <si>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</si>
  <si>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</si>
  <si>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</si>
  <si>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</si>
  <si>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</si>
  <si>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</si>
  <si>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</si>
  <si>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</si>
  <si>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</si>
  <si>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</si>
  <si>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</si>
  <si>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</si>
  <si>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</si>
  <si>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</si>
  <si>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</si>
  <si>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</si>
  <si>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</si>
  <si>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</si>
  <si>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</si>
  <si>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</si>
  <si>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</si>
  <si>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</si>
  <si>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</si>
  <si>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</si>
  <si>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</si>
  <si>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</si>
  <si>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</si>
  <si>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</si>
  <si>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</si>
  <si>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</si>
  <si>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</si>
  <si>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</si>
  <si>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</si>
  <si>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</si>
  <si>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</si>
  <si>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</si>
  <si>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</si>
  <si>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</si>
  <si>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</si>
  <si>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</si>
  <si>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</si>
  <si>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</si>
  <si>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</si>
  <si>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</si>
  <si>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</si>
  <si>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</si>
  <si>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</si>
  <si>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</si>
  <si>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</si>
  <si>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</si>
  <si>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</si>
  <si>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</si>
  <si>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</si>
  <si>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</si>
  <si>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</si>
  <si>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</si>
  <si>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</si>
  <si>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</si>
  <si>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</si>
  <si>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</si>
  <si>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</si>
  <si>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</si>
  <si>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</si>
  <si>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</si>
  <si>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</si>
  <si>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</si>
  <si>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</si>
  <si>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</si>
  <si>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</si>
  <si>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</si>
  <si>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</si>
  <si>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</si>
  <si>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</si>
  <si>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</si>
  <si>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</si>
  <si>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</si>
  <si>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</si>
  <si>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</si>
  <si>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</si>
  <si>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</si>
  <si>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</si>
  <si>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</si>
  <si>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</si>
  <si>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</si>
  <si>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</si>
  <si>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</si>
  <si>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</si>
  <si>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</si>
  <si>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</si>
  <si>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</si>
  <si>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</si>
  <si>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</si>
  <si>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</si>
  <si>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</si>
  <si>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</si>
  <si>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</si>
  <si>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</si>
  <si>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</si>
  <si>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</si>
  <si>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</si>
  <si>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</si>
  <si>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</si>
  <si>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</si>
  <si>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</si>
  <si>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</si>
  <si>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</si>
  <si>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</si>
  <si>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</si>
  <si>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</si>
  <si>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</si>
  <si>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</si>
  <si>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</si>
  <si>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</si>
  <si>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</si>
  <si>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</si>
  <si>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</si>
  <si>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</si>
  <si>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</si>
  <si>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</si>
  <si>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</si>
  <si>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</si>
  <si>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</si>
  <si>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</si>
  <si>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</si>
  <si>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</si>
  <si>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</si>
  <si>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</si>
  <si>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</si>
  <si>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</si>
  <si>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</si>
  <si>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</si>
  <si>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</si>
  <si>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</si>
  <si>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</si>
  <si>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</si>
  <si>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</si>
  <si>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</si>
  <si>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</si>
  <si>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</si>
  <si>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</si>
  <si>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</si>
  <si>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</si>
  <si>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</si>
  <si>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</si>
  <si>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</si>
  <si>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</si>
  <si>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</si>
  <si>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</si>
  <si>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</si>
  <si>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</si>
  <si>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</si>
  <si>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</si>
  <si>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</si>
  <si>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</si>
  <si>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</si>
  <si>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</si>
  <si>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</si>
  <si>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</si>
  <si>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</si>
  <si>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</si>
  <si>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</si>
  <si>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</si>
  <si>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</si>
  <si>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</si>
  <si>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</si>
  <si>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</si>
  <si>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</si>
  <si>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</si>
  <si>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</si>
  <si>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</si>
  <si>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</si>
  <si>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</si>
  <si>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</si>
  <si>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</si>
  <si>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</si>
  <si>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</si>
  <si>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</si>
  <si>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</si>
  <si>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</si>
  <si>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</si>
  <si>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</si>
  <si>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</si>
  <si>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</si>
  <si>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</si>
  <si>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</si>
  <si>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</si>
  <si>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</si>
  <si>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</si>
  <si>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</si>
  <si>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</si>
  <si>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</si>
  <si>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</si>
  <si>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</si>
  <si>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</si>
  <si>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</si>
  <si>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</si>
  <si>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</si>
  <si>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</si>
  <si>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</si>
  <si>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</si>
  <si>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</si>
  <si>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</si>
  <si>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</si>
  <si>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</si>
  <si>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</si>
  <si>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</si>
  <si>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</si>
  <si>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</si>
  <si>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</si>
  <si>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</si>
  <si>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</si>
  <si>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</si>
  <si>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</si>
  <si>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</si>
  <si>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</si>
  <si>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</si>
  <si>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</si>
  <si>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</si>
  <si>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</si>
  <si>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</si>
  <si>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</si>
  <si>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</si>
  <si>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</si>
  <si>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</si>
  <si>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</si>
  <si>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</si>
  <si>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</si>
  <si>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</si>
  <si>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</si>
  <si>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</si>
  <si>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</si>
  <si>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</si>
  <si>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</si>
  <si>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</si>
  <si>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</si>
  <si>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</si>
  <si>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</si>
  <si>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</si>
  <si>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</si>
  <si>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</si>
  <si>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</si>
  <si>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</si>
  <si>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</si>
  <si>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</si>
  <si>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</si>
  <si>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</si>
  <si>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</si>
  <si>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</si>
  <si>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</si>
  <si>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</si>
  <si>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</si>
  <si>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</si>
  <si>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</si>
  <si>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</si>
  <si>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</si>
  <si>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</si>
  <si>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</si>
  <si>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</si>
  <si>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</si>
  <si>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</si>
  <si>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</si>
  <si>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</si>
  <si>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</si>
  <si>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</si>
  <si>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</si>
  <si>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</si>
  <si>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</si>
  <si>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</si>
  <si>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</si>
  <si>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</si>
  <si>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</si>
  <si>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</si>
  <si>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</si>
  <si>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</si>
  <si>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</si>
  <si>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</si>
  <si>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</si>
  <si>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</si>
  <si>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</si>
  <si>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</si>
  <si>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</si>
  <si>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</si>
  <si>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</si>
  <si>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</si>
  <si>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</si>
  <si>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</si>
  <si>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</si>
  <si>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</si>
  <si>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</si>
  <si>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</si>
  <si>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</si>
  <si>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</si>
  <si>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</si>
  <si>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</si>
  <si>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</si>
  <si>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</si>
  <si>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</si>
  <si>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</si>
  <si>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</si>
  <si>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</si>
  <si>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</si>
  <si>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</si>
  <si>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</si>
  <si>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</si>
  <si>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</si>
  <si>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</si>
  <si>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</si>
  <si>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</si>
  <si>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</si>
  <si>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</si>
  <si>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</si>
  <si>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</si>
  <si>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</si>
  <si>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</si>
  <si>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</si>
  <si>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</si>
  <si>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</si>
  <si>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</si>
  <si>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</si>
  <si>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</si>
  <si>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</si>
  <si>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</si>
  <si>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</si>
  <si>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</si>
  <si>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</si>
  <si>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</si>
  <si>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</si>
  <si>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</si>
  <si>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</si>
  <si>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</si>
  <si>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</si>
  <si>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</si>
  <si>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</si>
  <si>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</si>
  <si>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</si>
  <si>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</si>
  <si>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</si>
  <si>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</si>
  <si>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</si>
  <si>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</si>
  <si>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</si>
  <si>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</si>
  <si>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</si>
  <si>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</si>
  <si>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</si>
  <si>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</si>
  <si>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</si>
  <si>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</si>
  <si>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</si>
  <si>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</si>
  <si>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</si>
  <si>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</si>
  <si>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</si>
  <si>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</si>
  <si>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</si>
  <si>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</si>
  <si>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</si>
  <si>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</si>
  <si>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</si>
  <si>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</si>
  <si>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</si>
  <si>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</si>
  <si>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</si>
  <si>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</si>
  <si>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</si>
  <si>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</si>
  <si>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</si>
  <si>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</si>
  <si>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</si>
  <si>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</si>
  <si>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</si>
  <si>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</si>
  <si>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</si>
  <si>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</si>
  <si>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</si>
  <si>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</si>
  <si>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</si>
  <si>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</si>
  <si>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</si>
  <si>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</si>
  <si>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</si>
  <si>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</si>
  <si>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</si>
  <si>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</si>
  <si>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</si>
  <si>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</si>
  <si>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</si>
  <si>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</si>
  <si>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</si>
  <si>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</si>
  <si>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</si>
  <si>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</si>
  <si>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</si>
  <si>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</si>
  <si>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</si>
  <si>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</si>
  <si>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</si>
  <si>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</si>
  <si>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</si>
  <si>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</si>
  <si>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</si>
  <si>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</si>
  <si>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</si>
  <si>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</si>
  <si>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</si>
  <si>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</si>
  <si>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</si>
  <si>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</si>
  <si>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</si>
  <si>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</si>
  <si>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</si>
  <si>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</si>
  <si>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</si>
  <si>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</si>
  <si>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</si>
  <si>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</si>
  <si>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</si>
  <si>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</si>
  <si>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</si>
  <si>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</si>
  <si>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</si>
  <si>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</si>
  <si>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</si>
  <si>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</si>
  <si>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</si>
  <si>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</si>
  <si>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</si>
  <si>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</si>
  <si>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</si>
  <si>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</si>
  <si>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</si>
  <si>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</si>
  <si>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</si>
  <si>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</si>
  <si>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</si>
  <si>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</si>
  <si>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</si>
  <si>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</si>
  <si>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</si>
  <si>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</si>
  <si>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</si>
  <si>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</si>
  <si>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</si>
  <si>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</si>
  <si>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</si>
  <si>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</si>
  <si>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</si>
  <si>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</si>
  <si>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</si>
  <si>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</si>
  <si>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</si>
  <si>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</si>
  <si>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</si>
  <si>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</si>
  <si>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</si>
  <si>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</si>
  <si>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</si>
  <si>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</si>
  <si>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</si>
  <si>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</si>
  <si>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</si>
  <si>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</si>
  <si>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</si>
  <si>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</si>
  <si>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</si>
  <si>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</si>
  <si>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</si>
  <si>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</si>
  <si>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</si>
  <si>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</si>
  <si>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</si>
  <si>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</si>
  <si>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</si>
  <si>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</si>
  <si>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</si>
  <si>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</si>
  <si>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</si>
  <si>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</si>
  <si>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</si>
  <si>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</si>
  <si>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</si>
  <si>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</si>
  <si>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</si>
  <si>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</si>
  <si>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</si>
  <si>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</si>
  <si>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</si>
  <si>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</si>
  <si>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</si>
  <si>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</si>
  <si>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</si>
  <si>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</si>
  <si>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</si>
  <si>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</si>
  <si>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</si>
  <si>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</si>
  <si>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</si>
  <si>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</si>
  <si>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</si>
  <si>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</si>
  <si>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</si>
  <si>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</si>
  <si>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</si>
  <si>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</si>
  <si>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</si>
  <si>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</si>
  <si>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</si>
  <si>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</si>
  <si>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</si>
  <si>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</si>
  <si>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</si>
  <si>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</si>
  <si>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</si>
  <si>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</si>
  <si>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</si>
  <si>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</si>
  <si>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</si>
  <si>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</si>
  <si>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</si>
  <si>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</si>
  <si>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</si>
  <si>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</si>
  <si>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</si>
  <si>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</si>
  <si>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</si>
  <si>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</si>
  <si>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</si>
  <si>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</si>
  <si>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</si>
  <si>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</si>
  <si>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</si>
  <si>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</si>
  <si>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</si>
  <si>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</si>
  <si>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</si>
  <si>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</si>
  <si>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</si>
  <si>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</si>
  <si>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</si>
  <si>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</si>
  <si>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</si>
  <si>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</si>
  <si>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</si>
  <si>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</si>
  <si>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</si>
  <si>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</si>
  <si>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</si>
  <si>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</si>
  <si>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</si>
  <si>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</si>
  <si>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</si>
  <si>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</si>
  <si>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</si>
  <si>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</si>
  <si>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</si>
  <si>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</si>
  <si>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</si>
  <si>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</si>
  <si>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</si>
  <si>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</si>
  <si>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</si>
  <si>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</si>
  <si>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</si>
  <si>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</si>
  <si>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</si>
  <si>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</si>
  <si>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</si>
  <si>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</si>
  <si>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</si>
  <si>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</si>
  <si>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</si>
  <si>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</si>
  <si>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</si>
  <si>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</si>
  <si>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</si>
  <si>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</si>
  <si>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</si>
  <si>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</si>
  <si>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</si>
  <si>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</si>
  <si>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</si>
  <si>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</si>
  <si>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</si>
  <si>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</si>
  <si>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</si>
  <si>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</si>
  <si>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</si>
  <si>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</si>
  <si>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</si>
  <si>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</si>
  <si>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</si>
  <si>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</si>
  <si>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</si>
  <si>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</si>
  <si>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</si>
  <si>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</si>
  <si>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</si>
  <si>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</si>
  <si>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</si>
  <si>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</si>
  <si>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</si>
  <si>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</si>
  <si>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</si>
  <si>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</si>
  <si>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</si>
  <si>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</si>
  <si>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</si>
  <si>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</si>
  <si>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</si>
  <si>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</si>
  <si>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</si>
  <si>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</si>
  <si>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</si>
  <si>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</si>
  <si>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</si>
  <si>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</si>
  <si>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</si>
  <si>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</si>
  <si>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</si>
  <si>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</si>
  <si>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</si>
  <si>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</si>
  <si>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</si>
  <si>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</si>
  <si>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</si>
  <si>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</si>
  <si>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</si>
  <si>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</si>
  <si>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</si>
  <si>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</si>
  <si>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</si>
  <si>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</si>
  <si>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</si>
  <si>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</si>
  <si>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</si>
  <si>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</si>
  <si>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</si>
  <si>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</si>
  <si>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</si>
  <si>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</si>
  <si>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</si>
  <si>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</si>
  <si>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</si>
  <si>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</si>
  <si>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</si>
  <si>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</si>
  <si>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</si>
  <si>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</si>
  <si>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</si>
  <si>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</si>
  <si>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</si>
  <si>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</si>
  <si>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</si>
  <si>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</si>
  <si>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</si>
  <si>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</si>
  <si>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</si>
  <si>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</si>
  <si>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</si>
  <si>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</si>
  <si>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</si>
  <si>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</si>
  <si>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</si>
  <si>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</si>
  <si>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</si>
  <si>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</si>
  <si>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</si>
  <si>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</si>
  <si>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</si>
  <si>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</si>
  <si>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</si>
  <si>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</si>
  <si>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</si>
  <si>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</si>
  <si>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</si>
  <si>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</si>
  <si>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</si>
  <si>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</si>
  <si>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</si>
  <si>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</si>
  <si>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</si>
  <si>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</si>
  <si>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</si>
  <si>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</si>
  <si>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</si>
  <si>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</si>
  <si>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</si>
  <si>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</si>
  <si>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</si>
  <si>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</si>
  <si>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</si>
  <si>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</si>
  <si>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</si>
  <si>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</si>
  <si>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</si>
  <si>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</si>
  <si>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</si>
  <si>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</si>
  <si>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</si>
  <si>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</si>
  <si>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</si>
  <si>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</si>
  <si>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</si>
  <si>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</si>
  <si>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</si>
  <si>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</si>
  <si>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</si>
  <si>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</si>
  <si>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</si>
  <si>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</si>
  <si>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</si>
  <si>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</si>
  <si>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</si>
  <si>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</si>
  <si>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</si>
  <si>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</si>
  <si>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</si>
  <si>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</si>
  <si>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</si>
  <si>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</si>
  <si>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</si>
  <si>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</si>
  <si>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</si>
  <si>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</si>
  <si>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</si>
  <si>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</si>
  <si>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</si>
  <si>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</si>
  <si>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</si>
  <si>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</si>
  <si>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</si>
  <si>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</si>
  <si>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</si>
  <si>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</si>
  <si>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</si>
  <si>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</si>
  <si>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</si>
  <si>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</si>
  <si>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</si>
  <si>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</si>
  <si>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</si>
  <si>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</si>
  <si>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</si>
  <si>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</si>
  <si>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</si>
  <si>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</si>
  <si>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</si>
  <si>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</si>
  <si>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</si>
  <si>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</si>
  <si>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</si>
  <si>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</si>
  <si>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</si>
  <si>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</si>
  <si>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</si>
  <si>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</si>
  <si>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</si>
  <si>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</si>
  <si>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</si>
  <si>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</si>
  <si>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</si>
  <si>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</si>
  <si>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</si>
  <si>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</si>
  <si>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</si>
  <si>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</si>
  <si>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</si>
  <si>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</si>
  <si>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</si>
  <si>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</si>
  <si>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</si>
  <si>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</si>
  <si>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</si>
  <si>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</si>
  <si>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</si>
  <si>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</si>
  <si>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</si>
  <si>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</si>
  <si>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</si>
  <si>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</si>
  <si>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</si>
  <si>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</si>
  <si>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</si>
  <si>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</si>
  <si>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</si>
  <si>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</si>
  <si>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</si>
  <si>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</si>
  <si>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</si>
  <si>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</si>
  <si>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</si>
  <si>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</si>
  <si>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</si>
  <si>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</si>
  <si>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</si>
  <si>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</si>
  <si>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</si>
  <si>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</si>
  <si>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</si>
  <si>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</si>
  <si>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</si>
  <si>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</si>
  <si>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</si>
  <si>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</si>
  <si>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</si>
  <si>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</si>
  <si>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</si>
  <si>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</si>
  <si>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</si>
  <si>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</si>
  <si>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</si>
  <si>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</si>
  <si>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</si>
  <si>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</si>
  <si>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</si>
  <si>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</si>
  <si>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</si>
  <si>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</si>
  <si>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</si>
  <si>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</si>
  <si>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</si>
  <si>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</si>
  <si>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</si>
  <si>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</si>
  <si>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</si>
  <si>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</si>
  <si>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</si>
  <si>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</si>
  <si>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</si>
  <si>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</si>
  <si>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</si>
  <si>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</si>
  <si>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</si>
  <si>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</si>
  <si>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</si>
  <si>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</si>
  <si>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</si>
  <si>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</si>
  <si>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</si>
  <si>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</si>
  <si>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</si>
  <si>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</si>
  <si>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</si>
  <si>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</si>
  <si>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</si>
  <si>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</si>
  <si>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</si>
  <si>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</si>
  <si>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</si>
  <si>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</si>
  <si>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</si>
  <si>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</si>
  <si>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</si>
  <si>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</si>
  <si>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</si>
  <si>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</si>
  <si>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</si>
  <si>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</si>
  <si>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</si>
  <si>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</si>
  <si>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</si>
  <si>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</si>
  <si>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</si>
  <si>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</si>
  <si>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</si>
  <si>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</si>
  <si>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</si>
  <si>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</si>
  <si>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</si>
  <si>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</si>
  <si>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</si>
  <si>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</si>
  <si>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</si>
  <si>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</si>
  <si>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</si>
  <si>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</si>
  <si>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</si>
  <si>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</si>
  <si>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</si>
  <si>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</si>
  <si>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</si>
  <si>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</si>
  <si>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</si>
  <si>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</si>
  <si>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</si>
  <si>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</si>
  <si>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</si>
  <si>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</si>
  <si>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</si>
  <si>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</si>
  <si>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</si>
  <si>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</si>
  <si>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</si>
  <si>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</si>
  <si>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</si>
  <si>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</si>
  <si>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</si>
  <si>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</si>
  <si>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</si>
  <si>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</si>
  <si>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</si>
  <si>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</si>
  <si>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</si>
  <si>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</si>
  <si>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</si>
  <si>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</si>
  <si>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</si>
  <si>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</si>
  <si>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</si>
  <si>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</si>
  <si>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</si>
  <si>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</si>
  <si>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</si>
  <si>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</si>
  <si>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</si>
  <si>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</si>
  <si>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</si>
  <si>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</si>
  <si>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</si>
  <si>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</si>
  <si>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</si>
  <si>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</si>
  <si>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</si>
  <si>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</si>
  <si>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</si>
  <si>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</si>
  <si>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</si>
  <si>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</si>
  <si>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</si>
  <si>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</si>
  <si>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</si>
  <si>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</si>
  <si>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</si>
  <si>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</si>
  <si>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</si>
  <si>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</si>
  <si>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</si>
  <si>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</si>
  <si>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</si>
  <si>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</si>
  <si>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</si>
  <si>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</si>
  <si>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</si>
  <si>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</si>
  <si>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</si>
  <si>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</si>
  <si>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</si>
  <si>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</si>
  <si>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</si>
  <si>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</si>
  <si>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</si>
  <si>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</si>
  <si>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</si>
  <si>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</si>
  <si>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</si>
  <si>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</si>
  <si>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</si>
  <si>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</si>
  <si>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</si>
  <si>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</si>
  <si>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</si>
  <si>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</si>
  <si>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</si>
  <si>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</si>
  <si>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</si>
  <si>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</si>
  <si>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</si>
  <si>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</si>
  <si>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</si>
  <si>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</si>
  <si>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</si>
  <si>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</si>
  <si>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</si>
  <si>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</si>
  <si>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</si>
  <si>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</si>
  <si>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</si>
  <si>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</si>
  <si>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</si>
  <si>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</si>
  <si>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</si>
  <si>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</si>
  <si>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</si>
  <si>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</si>
  <si>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</si>
  <si>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</si>
  <si>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</si>
  <si>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</si>
  <si>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</si>
  <si>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</si>
  <si>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</si>
  <si>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</si>
  <si>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</si>
  <si>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</si>
  <si>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</si>
  <si>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</si>
  <si>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</si>
  <si>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</si>
  <si>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</si>
  <si>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</si>
  <si>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</si>
  <si>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</si>
  <si>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</si>
  <si>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</si>
  <si>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</si>
  <si>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</si>
  <si>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</si>
  <si>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</si>
  <si>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</si>
  <si>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</si>
  <si>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</si>
  <si>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</si>
  <si>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</si>
  <si>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</si>
  <si>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</si>
  <si>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</si>
  <si>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</si>
  <si>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</si>
  <si>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</si>
  <si>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</si>
  <si>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</si>
  <si>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</si>
  <si>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</si>
  <si>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</si>
  <si>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</si>
  <si>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</si>
  <si>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</si>
  <si>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</si>
  <si>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</si>
  <si>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</si>
  <si>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</si>
  <si>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</si>
  <si>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</si>
  <si>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</si>
  <si>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</si>
  <si>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</si>
  <si>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</si>
  <si>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</si>
  <si>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</si>
  <si>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</si>
  <si>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</si>
  <si>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</si>
  <si>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</si>
  <si>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</si>
  <si>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</si>
  <si>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</si>
  <si>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</si>
  <si>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</si>
  <si>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</si>
  <si>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</si>
  <si>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</si>
  <si>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</si>
  <si>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</si>
  <si>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</si>
  <si>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</si>
  <si>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</si>
  <si>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</si>
  <si>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</si>
  <si>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</si>
  <si>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</si>
  <si>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</si>
  <si>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</si>
  <si>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</si>
  <si>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</si>
  <si>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</si>
  <si>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</si>
  <si>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</si>
  <si>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</si>
  <si>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</si>
  <si>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</si>
  <si>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</si>
  <si>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</si>
  <si>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</si>
  <si>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</si>
  <si>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</si>
  <si>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</si>
  <si>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</si>
  <si>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</si>
  <si>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</si>
  <si>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</si>
  <si>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</si>
  <si>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</si>
  <si>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</si>
  <si>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</si>
  <si>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</si>
  <si>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</si>
  <si>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</si>
  <si>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</si>
  <si>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</si>
  <si>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</si>
  <si>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</si>
  <si>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</si>
  <si>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</si>
  <si>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</si>
  <si>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</si>
  <si>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</si>
  <si>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</si>
  <si>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</si>
  <si>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</si>
  <si>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</si>
  <si>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</si>
  <si>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</si>
  <si>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</si>
  <si>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</si>
  <si>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</si>
  <si>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</si>
  <si>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</si>
  <si>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</si>
  <si>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</si>
  <si>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</si>
  <si>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</si>
  <si>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</si>
  <si>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</si>
  <si>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</si>
  <si>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</si>
  <si>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</si>
  <si>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</si>
  <si>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</si>
  <si>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</si>
  <si>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</si>
  <si>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</si>
  <si>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</si>
  <si>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</si>
  <si>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</si>
  <si>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</si>
  <si>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</si>
  <si>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</si>
  <si>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</si>
  <si>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</si>
  <si>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</si>
  <si>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</si>
  <si>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</si>
  <si>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</si>
  <si>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</si>
  <si>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</si>
  <si>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</si>
  <si>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</si>
  <si>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</si>
  <si>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</si>
  <si>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</si>
  <si>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</si>
  <si>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</si>
  <si>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</si>
  <si>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</si>
  <si>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</si>
  <si>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</si>
  <si>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</si>
  <si>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</si>
  <si>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</si>
  <si>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</si>
  <si>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</si>
  <si>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</si>
  <si>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</si>
  <si>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</si>
  <si>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</si>
  <si>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</si>
  <si>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</si>
  <si>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</si>
  <si>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</si>
  <si>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</si>
  <si>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</si>
  <si>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</si>
  <si>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</si>
  <si>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</si>
  <si>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</si>
  <si>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</si>
  <si>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</si>
  <si>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</si>
  <si>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</si>
  <si>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</si>
  <si>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</si>
  <si>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</si>
  <si>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</si>
  <si>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</si>
  <si>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</si>
  <si>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</si>
  <si>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</si>
  <si>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</si>
  <si>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</si>
  <si>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</si>
  <si>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</si>
  <si>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</si>
  <si>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</si>
  <si>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</si>
  <si>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</si>
  <si>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</si>
  <si>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</si>
  <si>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</si>
  <si>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</si>
  <si>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</si>
  <si>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</si>
  <si>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</si>
  <si>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</si>
  <si>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</si>
  <si>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</si>
  <si>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</si>
  <si>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</si>
  <si>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</si>
  <si>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</si>
  <si>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</si>
  <si>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</si>
  <si>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</si>
  <si>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</si>
  <si>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</si>
  <si>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</si>
  <si>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</si>
  <si>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</si>
  <si>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</si>
  <si>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</si>
  <si>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</si>
  <si>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</si>
  <si>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</si>
  <si>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</si>
  <si>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</si>
  <si>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</si>
  <si>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</si>
  <si>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</si>
  <si>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</si>
  <si>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</si>
  <si>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</si>
  <si>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</si>
  <si>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</si>
  <si>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</si>
  <si>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</si>
  <si>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</si>
  <si>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</si>
  <si>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</si>
  <si>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</si>
  <si>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</si>
  <si>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</si>
  <si>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</si>
  <si>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</si>
  <si>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</si>
  <si>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</si>
  <si>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</si>
  <si>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</si>
  <si>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</si>
  <si>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</si>
  <si>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</si>
  <si>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</si>
  <si>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</si>
  <si>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</si>
  <si>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</si>
  <si>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</si>
  <si>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</si>
  <si>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</si>
  <si>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</si>
  <si>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</si>
  <si>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</si>
  <si>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</si>
  <si>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</si>
  <si>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</si>
  <si>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</si>
  <si>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</si>
  <si>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</si>
  <si>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</si>
  <si>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</si>
  <si>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</si>
  <si>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</si>
  <si>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</si>
  <si>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</si>
  <si>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</si>
  <si>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</si>
  <si>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</si>
  <si>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</si>
  <si>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</si>
  <si>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</si>
  <si>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</si>
  <si>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</si>
  <si>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</si>
  <si>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</si>
  <si>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</si>
  <si>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</si>
  <si>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</si>
  <si>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</si>
  <si>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</si>
  <si>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</si>
  <si>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</si>
  <si>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</si>
  <si>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</si>
  <si>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</si>
  <si>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</si>
  <si>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</si>
  <si>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</si>
  <si>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</si>
  <si>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</si>
  <si>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</si>
  <si>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</si>
  <si>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</si>
  <si>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</si>
  <si>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</si>
  <si>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</si>
  <si>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</si>
  <si>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</si>
  <si>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</si>
  <si>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</si>
  <si>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</si>
  <si>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</si>
  <si>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</si>
  <si>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</si>
  <si>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</si>
  <si>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</si>
  <si>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</si>
  <si>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</si>
  <si>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</si>
  <si>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</si>
  <si>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</si>
  <si>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</si>
  <si>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</si>
  <si>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</si>
  <si>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</si>
  <si>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</si>
  <si>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</si>
  <si>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</si>
  <si>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</si>
  <si>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</si>
  <si>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</si>
  <si>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</si>
  <si>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</si>
  <si>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</si>
  <si>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</si>
  <si>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</si>
  <si>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</si>
  <si>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</si>
  <si>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</si>
  <si>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</si>
  <si>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</si>
  <si>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</si>
  <si>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</si>
  <si>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</si>
  <si>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</si>
  <si>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</si>
  <si>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</si>
  <si>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</si>
  <si>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</si>
  <si>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</si>
  <si>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</si>
  <si>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</si>
  <si>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</si>
  <si>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</si>
  <si>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</si>
  <si>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</si>
  <si>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</si>
  <si>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</si>
  <si>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</si>
  <si>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</si>
  <si>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</si>
  <si>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</si>
  <si>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</si>
  <si>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</si>
  <si>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</si>
  <si>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</si>
  <si>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</si>
  <si>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</si>
  <si>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</si>
  <si>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</si>
  <si>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</si>
  <si>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</si>
  <si>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</si>
  <si>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</si>
  <si>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</si>
  <si>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</si>
  <si>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</si>
  <si>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</si>
  <si>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</si>
  <si>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</si>
  <si>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</si>
  <si>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</si>
  <si>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</si>
  <si>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</si>
  <si>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</si>
  <si>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</si>
  <si>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</si>
  <si>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</si>
  <si>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</si>
  <si>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</si>
  <si>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</si>
  <si>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</si>
  <si>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</si>
  <si>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</si>
  <si>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</si>
  <si>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</si>
  <si>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</si>
  <si>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</si>
  <si>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</si>
  <si>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</si>
  <si>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</si>
  <si>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</si>
  <si>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</si>
  <si>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</si>
  <si>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</si>
  <si>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</si>
  <si>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</si>
  <si>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</si>
  <si>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</si>
  <si>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</si>
  <si>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</si>
  <si>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</si>
  <si>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</si>
  <si>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</si>
  <si>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</si>
  <si>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</si>
  <si>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</si>
  <si>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</si>
  <si>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</si>
  <si>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</si>
  <si>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</si>
  <si>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</si>
  <si>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</si>
  <si>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</si>
  <si>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</si>
  <si>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</si>
  <si>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</si>
  <si>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</si>
  <si>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</si>
  <si>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</si>
  <si>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</si>
  <si>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</si>
  <si>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</si>
  <si>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</si>
  <si>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</si>
  <si>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</si>
  <si>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</si>
  <si>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</si>
  <si>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</si>
  <si>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</si>
  <si>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</si>
  <si>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</si>
  <si>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</si>
  <si>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</si>
  <si>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</si>
  <si>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</si>
  <si>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</si>
  <si>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</si>
  <si>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</si>
  <si>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</si>
  <si>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</si>
  <si>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</si>
  <si>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</si>
  <si>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</si>
  <si>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</si>
  <si>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</si>
  <si>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</si>
  <si>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</si>
  <si>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</si>
  <si>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</si>
  <si>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</si>
  <si>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</si>
  <si>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</si>
  <si>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</si>
  <si>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</si>
  <si>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</si>
  <si>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</si>
  <si>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</si>
  <si>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</si>
  <si>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</si>
  <si>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</si>
  <si>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</si>
  <si>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</si>
  <si>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</si>
  <si>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</si>
  <si>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</si>
  <si>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</si>
  <si>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</si>
  <si>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</si>
  <si>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</si>
  <si>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</si>
  <si>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</si>
  <si>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</si>
  <si>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</si>
  <si>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</si>
  <si>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</si>
  <si>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</si>
  <si>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</si>
  <si>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</si>
  <si>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</si>
  <si>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</si>
  <si>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</si>
  <si>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</si>
  <si>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</si>
  <si>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</si>
  <si>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</si>
  <si>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</si>
  <si>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</si>
  <si>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</si>
  <si>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</si>
  <si>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</si>
  <si>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</si>
  <si>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</si>
  <si>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</si>
  <si>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</si>
  <si>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</si>
  <si>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</si>
  <si>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</si>
  <si>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</si>
  <si>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</si>
  <si>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</si>
  <si>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</si>
  <si>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</si>
  <si>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</si>
  <si>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</si>
  <si>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</si>
  <si>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</si>
  <si>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</si>
  <si>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</si>
  <si>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</si>
  <si>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</si>
  <si>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</si>
  <si>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</si>
  <si>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</si>
  <si>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</si>
  <si>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</si>
  <si>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</si>
  <si>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</si>
  <si>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</si>
  <si>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</si>
  <si>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</si>
  <si>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</si>
  <si>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</si>
  <si>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</si>
  <si>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</si>
  <si>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</si>
  <si>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</si>
  <si>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</si>
  <si>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</si>
  <si>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</si>
  <si>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</si>
  <si>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</si>
  <si>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</si>
  <si>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</si>
  <si>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</si>
  <si>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</si>
  <si>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</si>
  <si>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</si>
  <si>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</si>
  <si>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</si>
  <si>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</si>
  <si>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</si>
  <si>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</si>
  <si>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</si>
  <si>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</si>
  <si>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</si>
  <si>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</si>
  <si>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</si>
  <si>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</si>
  <si>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</si>
  <si>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</si>
  <si>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</si>
  <si>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</si>
  <si>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</si>
  <si>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</si>
  <si>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</si>
  <si>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</si>
  <si>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</si>
  <si>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</si>
  <si>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</si>
  <si>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</si>
  <si>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</si>
  <si>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</si>
  <si>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</si>
  <si>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</si>
  <si>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</si>
  <si>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</si>
  <si>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</si>
  <si>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</si>
  <si>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</si>
  <si>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</si>
  <si>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</si>
  <si>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</si>
  <si>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</si>
  <si>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</si>
  <si>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</si>
  <si>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</si>
  <si>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</si>
  <si>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</si>
  <si>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</si>
  <si>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</si>
  <si>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</si>
  <si>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</si>
  <si>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</si>
  <si>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</si>
  <si>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</si>
  <si>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</si>
  <si>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</si>
  <si>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</si>
  <si>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</si>
  <si>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</si>
  <si>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</si>
  <si>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</si>
  <si>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</si>
  <si>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</si>
  <si>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</si>
  <si>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</si>
  <si>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</si>
  <si>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</si>
  <si>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</si>
  <si>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</si>
  <si>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</si>
  <si>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</si>
  <si>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</si>
  <si>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</si>
  <si>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</si>
  <si>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</si>
  <si>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</si>
  <si>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</si>
  <si>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</si>
  <si>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</si>
  <si>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</si>
  <si>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</si>
  <si>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</si>
  <si>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</si>
  <si>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</si>
  <si>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</si>
  <si>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</si>
  <si>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</si>
  <si>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</si>
  <si>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</si>
  <si>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</si>
  <si>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</si>
  <si>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</si>
  <si>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</si>
  <si>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</si>
  <si>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</si>
  <si>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</si>
  <si>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</si>
  <si>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</si>
  <si>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</si>
  <si>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</si>
  <si>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</si>
  <si>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</si>
  <si>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</si>
  <si>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</si>
  <si>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</si>
  <si>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</si>
  <si>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</si>
  <si>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</si>
  <si>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</si>
  <si>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</si>
  <si>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</si>
  <si>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</si>
  <si>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</si>
  <si>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</si>
  <si>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</si>
  <si>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</si>
  <si>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</si>
  <si>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</si>
  <si>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</si>
  <si>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</si>
  <si>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</si>
  <si>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</si>
  <si>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</si>
  <si>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</si>
  <si>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</si>
  <si>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</si>
  <si>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</si>
  <si>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</si>
  <si>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</si>
  <si>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</si>
  <si>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</si>
  <si>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</si>
  <si>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</si>
  <si>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</si>
  <si>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</si>
  <si>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</si>
  <si>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</si>
  <si>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</si>
  <si>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</si>
  <si>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</si>
  <si>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</si>
  <si>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</si>
  <si>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</si>
  <si>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</si>
  <si>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</si>
  <si>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</si>
  <si>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</si>
  <si>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</si>
  <si>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</si>
  <si>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</si>
  <si>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</si>
  <si>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</si>
  <si>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</si>
  <si>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</si>
  <si>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</si>
  <si>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</si>
  <si>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</si>
  <si>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</si>
  <si>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</si>
  <si>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</si>
  <si>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</si>
  <si>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</si>
  <si>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</si>
  <si>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</si>
  <si>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</si>
  <si>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</si>
  <si>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</si>
  <si>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</si>
  <si>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</si>
  <si>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</si>
  <si>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</si>
  <si>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</si>
  <si>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</si>
  <si>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</si>
  <si>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</si>
  <si>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</si>
  <si>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</si>
  <si>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</si>
  <si>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</si>
  <si>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</si>
  <si>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</si>
  <si>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</si>
  <si>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</si>
  <si>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</si>
  <si>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</si>
  <si>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</si>
  <si>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</si>
  <si>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</si>
  <si>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</si>
  <si>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</si>
  <si>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</si>
  <si>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</si>
  <si>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</si>
  <si>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</si>
  <si>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</si>
  <si>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</si>
  <si>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</si>
  <si>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</si>
  <si>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</si>
  <si>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</si>
  <si>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</si>
  <si>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</si>
  <si>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</si>
  <si>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</si>
  <si>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</si>
  <si>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</si>
  <si>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</si>
  <si>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</si>
  <si>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</si>
  <si>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</si>
  <si>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</si>
  <si>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</si>
  <si>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</si>
  <si>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</si>
  <si>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</si>
  <si>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</si>
  <si>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</si>
  <si>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</si>
  <si>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</si>
  <si>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</si>
  <si>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</si>
  <si>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</si>
  <si>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</si>
  <si>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</si>
  <si>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</si>
  <si>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</si>
  <si>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</si>
  <si>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</si>
  <si>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</si>
  <si>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</si>
  <si>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</si>
  <si>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</si>
  <si>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</si>
  <si>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</si>
  <si>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</si>
  <si>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</si>
  <si>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</si>
  <si>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</si>
  <si>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</si>
  <si>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</si>
  <si>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</si>
  <si>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</si>
  <si>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</si>
  <si>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</si>
  <si>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</si>
  <si>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</si>
  <si>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</si>
  <si>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</si>
  <si>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</si>
  <si>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</si>
  <si>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</si>
  <si>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</si>
  <si>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</si>
  <si>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</si>
  <si>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</si>
  <si>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</si>
  <si>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</si>
  <si>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</si>
  <si>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</si>
  <si>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</si>
  <si>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</si>
  <si>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</si>
  <si>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</si>
  <si>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</si>
  <si>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</si>
  <si>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</si>
  <si>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</si>
  <si>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</si>
  <si>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</si>
  <si>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</si>
  <si>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</si>
  <si>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</si>
  <si>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</si>
  <si>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</si>
  <si>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</si>
  <si>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</si>
  <si>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</si>
  <si>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</si>
  <si>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</si>
  <si>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</si>
  <si>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</si>
  <si>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</si>
  <si>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</si>
  <si>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</si>
  <si>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</si>
  <si>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</si>
  <si>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</si>
  <si>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</si>
  <si>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</si>
  <si>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</si>
  <si>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</si>
  <si>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</si>
  <si>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</si>
  <si>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</si>
  <si>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</si>
  <si>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</si>
  <si>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</si>
  <si>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</si>
  <si>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</si>
  <si>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</si>
  <si>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</si>
  <si>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</si>
  <si>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</si>
  <si>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</si>
  <si>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</si>
  <si>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</si>
  <si>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</si>
  <si>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</si>
  <si>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</si>
  <si>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</si>
  <si>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</si>
  <si>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</si>
  <si>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</si>
  <si>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</si>
  <si>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</si>
  <si>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</si>
  <si>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</si>
  <si>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</si>
  <si>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</si>
  <si>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</si>
  <si>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</si>
  <si>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</si>
  <si>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</si>
  <si>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</si>
  <si>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</si>
  <si>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</si>
  <si>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</si>
  <si>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</si>
  <si>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</si>
  <si>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</si>
  <si>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</si>
  <si>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</si>
  <si>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</si>
  <si>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</si>
  <si>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</si>
  <si>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</si>
  <si>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</si>
  <si>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</si>
  <si>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</si>
  <si>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</si>
  <si>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</si>
  <si>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</si>
  <si>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</si>
  <si>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</si>
  <si>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</si>
  <si>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</si>
  <si>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</si>
  <si>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</si>
  <si>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</si>
  <si>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</si>
  <si>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</si>
  <si>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</si>
  <si>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</si>
  <si>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</si>
  <si>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</si>
  <si>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</si>
  <si>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</si>
  <si>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</si>
  <si>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</si>
  <si>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</si>
  <si>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</si>
  <si>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</si>
  <si>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</si>
  <si>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</si>
  <si>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</si>
  <si>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</si>
  <si>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</si>
  <si>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</si>
  <si>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</si>
  <si>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</si>
  <si>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</si>
  <si>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</si>
  <si>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</si>
  <si>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</si>
  <si>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</si>
  <si>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</si>
  <si>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</si>
  <si>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</si>
  <si>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</si>
  <si>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</si>
  <si>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</si>
  <si>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</si>
  <si>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</si>
  <si>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</si>
  <si>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</si>
  <si>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</si>
  <si>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</si>
  <si>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</si>
  <si>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</si>
  <si>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</si>
  <si>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</si>
  <si>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</si>
  <si>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</si>
  <si>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</si>
  <si>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</si>
  <si>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</si>
  <si>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</si>
  <si>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</si>
  <si>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</si>
  <si>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</si>
  <si>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</si>
  <si>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</si>
  <si>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</si>
  <si>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</si>
  <si>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</si>
  <si>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</si>
  <si>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</si>
  <si>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</si>
  <si>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</si>
  <si>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</si>
  <si>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</si>
  <si>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</si>
  <si>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</si>
  <si>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</si>
  <si>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</si>
  <si>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</si>
  <si>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</si>
  <si>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</si>
  <si>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</si>
  <si>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</si>
  <si>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</si>
  <si>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</si>
  <si>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</si>
  <si>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</si>
  <si>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</si>
  <si>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</si>
  <si>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</si>
  <si>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</si>
  <si>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</si>
  <si>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</si>
  <si>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</si>
  <si>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</si>
  <si>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</si>
  <si>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</si>
  <si>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</si>
  <si>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</si>
  <si>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</si>
  <si>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</si>
  <si>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</si>
  <si>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</si>
  <si>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</si>
  <si>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</si>
  <si>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</si>
  <si>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</si>
  <si>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</si>
  <si>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</si>
  <si>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</si>
  <si>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</si>
  <si>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</si>
  <si>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</si>
  <si>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</si>
  <si>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</si>
  <si>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</si>
  <si>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</si>
  <si>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</si>
  <si>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</si>
  <si>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</si>
  <si>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</si>
  <si>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</si>
  <si>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</si>
  <si>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</si>
  <si>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</si>
  <si>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</si>
  <si>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</si>
  <si>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</si>
  <si>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</si>
  <si>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</si>
  <si>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</si>
  <si>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</si>
  <si>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</si>
  <si>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</si>
  <si>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</si>
  <si>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</si>
  <si>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</si>
  <si>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</si>
  <si>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</si>
  <si>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</si>
  <si>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</si>
  <si>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</si>
  <si>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</si>
  <si>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</si>
  <si>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</si>
  <si>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</si>
  <si>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</si>
  <si>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</si>
  <si>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</si>
  <si>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</si>
  <si>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</si>
  <si>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</si>
  <si>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</si>
  <si>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</si>
  <si>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</si>
  <si>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</si>
  <si>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</si>
  <si>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</si>
  <si>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</si>
  <si>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</si>
  <si>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</si>
  <si>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</si>
  <si>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</si>
  <si>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</si>
  <si>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</si>
  <si>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</si>
  <si>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</si>
  <si>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</si>
  <si>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</si>
  <si>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</si>
  <si>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</si>
  <si>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</si>
  <si>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</si>
  <si>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</si>
  <si>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</si>
  <si>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</si>
  <si>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</si>
  <si>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</si>
  <si>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</si>
  <si>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</si>
  <si>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</si>
  <si>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</si>
  <si>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</si>
  <si>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</si>
  <si>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</si>
  <si>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</si>
  <si>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</si>
  <si>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</si>
  <si>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</si>
  <si>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</si>
  <si>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</si>
  <si>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</si>
  <si>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</si>
  <si>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</si>
  <si>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</si>
  <si>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</si>
  <si>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</si>
  <si>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</si>
  <si>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</si>
  <si>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</si>
  <si>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</si>
  <si>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</si>
  <si>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</si>
  <si>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</si>
  <si>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</si>
  <si>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</si>
  <si>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</si>
  <si>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</si>
  <si>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</si>
  <si>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</si>
  <si>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</si>
  <si>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</si>
  <si>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</si>
  <si>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</si>
  <si>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</si>
  <si>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</si>
  <si>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</si>
  <si>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</si>
  <si>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</si>
  <si>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</si>
  <si>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</si>
  <si>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</si>
  <si>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</si>
  <si>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</si>
  <si>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</si>
  <si>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</si>
  <si>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</si>
  <si>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</si>
  <si>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</si>
  <si>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</si>
  <si>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</si>
  <si>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</si>
  <si>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</si>
  <si>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</si>
  <si>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</si>
  <si>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</si>
  <si>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</si>
  <si>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</si>
  <si>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</si>
  <si>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</si>
  <si>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</si>
  <si>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</si>
  <si>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</si>
  <si>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</si>
  <si>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</si>
  <si>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</si>
  <si>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</si>
  <si>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</si>
  <si>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</si>
  <si>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</si>
  <si>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</si>
  <si>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</si>
  <si>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</si>
  <si>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</si>
  <si>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</si>
  <si>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</si>
  <si>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</si>
  <si>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</si>
  <si>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</si>
  <si>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</si>
  <si>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</si>
  <si>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</si>
  <si>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</si>
  <si>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</si>
  <si>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</si>
  <si>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</si>
  <si>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</si>
  <si>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</si>
  <si>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</si>
  <si>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</si>
  <si>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</si>
  <si>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</si>
  <si>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</si>
  <si>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</si>
  <si>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</si>
  <si>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</si>
  <si>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</si>
  <si>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</si>
  <si>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</si>
  <si>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</si>
  <si>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</si>
  <si>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</si>
  <si>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</si>
  <si>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</si>
  <si>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</si>
  <si>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</si>
  <si>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</si>
  <si>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</si>
  <si>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</si>
  <si>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</si>
  <si>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</si>
  <si>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</si>
  <si>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</si>
  <si>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</si>
  <si>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</si>
  <si>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</si>
  <si>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</si>
  <si>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</si>
  <si>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</si>
  <si>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</si>
  <si>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</si>
  <si>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</si>
  <si>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</si>
  <si>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</si>
  <si>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</si>
  <si>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</si>
  <si>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</si>
  <si>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</si>
  <si>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</si>
  <si>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</si>
  <si>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</si>
  <si>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</si>
  <si>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</si>
  <si>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</si>
  <si>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</si>
  <si>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</si>
  <si>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</si>
  <si>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</si>
  <si>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</si>
  <si>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</si>
  <si>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</si>
  <si>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</si>
  <si>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</si>
  <si>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</si>
  <si>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</si>
  <si>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</si>
  <si>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</si>
  <si>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</si>
  <si>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</si>
  <si>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</si>
  <si>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</si>
  <si>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</si>
  <si>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</si>
  <si>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</si>
  <si>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</si>
  <si>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</si>
  <si>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</si>
  <si>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</si>
  <si>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</si>
  <si>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</si>
  <si>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</si>
  <si>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</si>
  <si>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</si>
  <si>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</si>
  <si>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</si>
  <si>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</si>
  <si>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</si>
  <si>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</si>
  <si>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</si>
  <si>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</si>
  <si>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</si>
  <si>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</si>
  <si>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</si>
  <si>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</si>
  <si>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</si>
  <si>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</si>
  <si>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</si>
  <si>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</si>
  <si>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</si>
  <si>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</si>
  <si>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</si>
  <si>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</si>
  <si>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</si>
  <si>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</si>
  <si>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</si>
  <si>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</si>
  <si>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</si>
  <si>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</si>
  <si>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</si>
  <si>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</si>
  <si>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</si>
  <si>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</si>
  <si>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</si>
  <si>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</si>
  <si>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</si>
  <si>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</si>
  <si>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</si>
  <si>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</si>
  <si>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</si>
  <si>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</si>
  <si>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</si>
  <si>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</si>
  <si>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</si>
  <si>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</si>
  <si>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</si>
  <si>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</si>
  <si>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</si>
  <si>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</si>
  <si>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</si>
  <si>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</si>
  <si>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</si>
  <si>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</si>
  <si>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</si>
  <si>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</si>
  <si>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</si>
  <si>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</si>
  <si>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</si>
  <si>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</si>
  <si>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</si>
  <si>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</si>
  <si>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</si>
  <si>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</si>
  <si>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</si>
  <si>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</si>
  <si>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</si>
  <si>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</si>
  <si>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</si>
  <si>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</si>
  <si>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</si>
  <si>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</si>
  <si>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</si>
  <si>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</si>
  <si>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</si>
  <si>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</si>
  <si>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</si>
  <si>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</si>
  <si>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</si>
  <si>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</si>
  <si>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</si>
  <si>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</si>
  <si>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</si>
  <si>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</si>
  <si>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</si>
  <si>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</si>
  <si>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</si>
  <si>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</si>
  <si>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</si>
  <si>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</si>
  <si>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</si>
  <si>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</si>
  <si>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</si>
  <si>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</si>
  <si>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</si>
  <si>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</si>
  <si>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</si>
  <si>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</si>
  <si>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</si>
  <si>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</si>
  <si>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</si>
  <si>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</si>
  <si>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</si>
  <si>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</si>
  <si>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</si>
  <si>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</si>
  <si>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</si>
  <si>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</si>
  <si>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</si>
  <si>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</si>
  <si>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</si>
  <si>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</si>
  <si>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</si>
  <si>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</si>
  <si>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</si>
  <si>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</si>
  <si>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</si>
  <si>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</si>
  <si>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</si>
  <si>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</si>
  <si>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</si>
  <si>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</si>
  <si>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</si>
  <si>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</si>
  <si>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</si>
  <si>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</si>
  <si>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</si>
  <si>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</si>
  <si>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</si>
  <si>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</si>
  <si>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</si>
  <si>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</si>
  <si>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</si>
  <si>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</si>
  <si>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</si>
  <si>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</si>
  <si>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</si>
  <si>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</si>
  <si>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</si>
  <si>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</si>
  <si>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</si>
  <si>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</si>
  <si>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</si>
  <si>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</si>
  <si>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</si>
  <si>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</si>
  <si>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</si>
  <si>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</si>
  <si>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</si>
  <si>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</si>
  <si>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</si>
  <si>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</si>
  <si>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</si>
  <si>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</si>
  <si>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</si>
  <si>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</si>
  <si>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</si>
  <si>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</si>
  <si>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</si>
  <si>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</si>
  <si>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</si>
  <si>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</si>
  <si>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</si>
  <si>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</si>
  <si>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</si>
  <si>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</si>
  <si>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</si>
  <si>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</si>
  <si>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</si>
  <si>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</si>
  <si>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</si>
  <si>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</si>
  <si>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</si>
  <si>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</si>
  <si>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</si>
  <si>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</si>
  <si>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</si>
  <si>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</si>
  <si>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</si>
  <si>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</si>
  <si>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</si>
  <si>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</si>
  <si>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</si>
  <si>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</si>
  <si>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</si>
  <si>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</si>
  <si>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</si>
  <si>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</si>
  <si>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</si>
  <si>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</si>
  <si>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</si>
  <si>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</si>
  <si>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</si>
  <si>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</si>
  <si>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</si>
  <si>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</si>
  <si>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</si>
  <si>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</si>
  <si>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</si>
  <si>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</si>
  <si>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</si>
  <si>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</si>
  <si>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</si>
  <si>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</si>
  <si>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</si>
  <si>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</si>
  <si>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</si>
  <si>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</si>
  <si>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</si>
  <si>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</si>
  <si>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</si>
  <si>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</si>
  <si>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</si>
  <si>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</si>
  <si>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</si>
  <si>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</si>
  <si>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</si>
  <si>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</si>
  <si>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</si>
  <si>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</si>
  <si>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</si>
  <si>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</si>
  <si>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</si>
  <si>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</si>
  <si>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</si>
  <si>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</si>
  <si>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</si>
  <si>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</si>
  <si>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</si>
  <si>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</si>
  <si>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</si>
  <si>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</si>
  <si>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</si>
  <si>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</si>
  <si>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</si>
  <si>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</si>
  <si>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</si>
  <si>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</si>
  <si>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</si>
  <si>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</si>
  <si>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</si>
  <si>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</si>
  <si>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</si>
  <si>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</si>
  <si>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</si>
  <si>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</si>
  <si>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</si>
  <si>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</si>
  <si>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</si>
  <si>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</si>
  <si>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</si>
  <si>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</si>
  <si>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</si>
  <si>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</si>
  <si>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</si>
  <si>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</si>
  <si>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</si>
  <si>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</si>
  <si>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</si>
  <si>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</si>
  <si>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</si>
  <si>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</si>
  <si>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</si>
  <si>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</si>
  <si>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</si>
  <si>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</si>
  <si>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</si>
  <si>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</si>
  <si>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</si>
  <si>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</si>
  <si>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</si>
  <si>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</si>
  <si>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</si>
  <si>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</si>
  <si>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</si>
  <si>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</si>
  <si>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</si>
  <si>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</si>
  <si>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</si>
  <si>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</si>
  <si>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</si>
  <si>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</si>
  <si>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</si>
  <si>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</si>
  <si>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</si>
  <si>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</si>
  <si>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</si>
  <si>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</si>
  <si>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</si>
  <si>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</si>
  <si>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</si>
  <si>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</si>
  <si>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</si>
  <si>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</si>
  <si>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</si>
  <si>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</si>
  <si>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</si>
  <si>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</si>
  <si>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</si>
  <si>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</si>
  <si>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</si>
  <si>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</si>
  <si>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</si>
  <si>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</si>
  <si>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</si>
  <si>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</si>
  <si>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</si>
  <si>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</si>
  <si>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</si>
  <si>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</si>
  <si>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</si>
  <si>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</si>
  <si>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</si>
  <si>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</si>
  <si>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</si>
  <si>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</si>
  <si>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</si>
  <si>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</si>
  <si>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</si>
  <si>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</si>
  <si>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</si>
  <si>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</si>
  <si>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</si>
  <si>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</si>
  <si>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</si>
  <si>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</si>
  <si>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</si>
  <si>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</si>
  <si>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</si>
  <si>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</si>
  <si>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</si>
  <si>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</si>
  <si>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</si>
  <si>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</si>
  <si>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</si>
  <si>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</si>
  <si>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</si>
  <si>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</si>
  <si>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</si>
  <si>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</si>
  <si>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</si>
  <si>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</si>
  <si>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</si>
  <si>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</si>
  <si>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</si>
  <si>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</si>
  <si>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</si>
  <si>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</si>
  <si>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</si>
  <si>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</si>
  <si>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</si>
  <si>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</si>
  <si>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</si>
  <si>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</si>
  <si>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</si>
  <si>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</si>
  <si>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</si>
  <si>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</si>
  <si>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</si>
  <si>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</si>
  <si>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</si>
  <si>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</si>
  <si>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</si>
  <si>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</si>
  <si>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</si>
  <si>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</si>
  <si>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</si>
  <si>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</si>
  <si>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</si>
  <si>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</si>
  <si>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</si>
  <si>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</si>
  <si>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</si>
  <si>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</si>
  <si>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</si>
  <si>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</si>
  <si>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</si>
  <si>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</si>
  <si>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</si>
  <si>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</si>
  <si>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</si>
  <si>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</si>
  <si>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</si>
  <si>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</si>
  <si>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</si>
  <si>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</si>
  <si>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</si>
  <si>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</si>
  <si>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</si>
  <si>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</si>
  <si>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</si>
  <si>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</si>
  <si>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</si>
  <si>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</si>
  <si>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</si>
  <si>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</si>
  <si>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</si>
  <si>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</si>
  <si>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</si>
  <si>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</si>
  <si>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</si>
  <si>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</si>
  <si>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</si>
  <si>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</si>
  <si>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</si>
  <si>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</si>
  <si>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</si>
  <si>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</si>
  <si>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</si>
  <si>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</si>
  <si>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</si>
  <si>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</si>
  <si>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</si>
  <si>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</si>
  <si>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</si>
  <si>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</si>
  <si>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</si>
  <si>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</si>
  <si>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</si>
  <si>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</si>
  <si>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</si>
  <si>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</si>
  <si>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</si>
  <si>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</si>
  <si>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</si>
  <si>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</si>
  <si>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</si>
  <si>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</si>
  <si>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</si>
  <si>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</si>
  <si>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</si>
  <si>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</si>
  <si>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</si>
  <si>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</si>
  <si>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</si>
  <si>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</si>
  <si>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</si>
  <si>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</si>
  <si>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</si>
  <si>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</si>
  <si>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</si>
  <si>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</si>
  <si>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</si>
  <si>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</si>
  <si>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</si>
  <si>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</si>
  <si>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</si>
  <si>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</si>
  <si>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</si>
  <si>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</si>
  <si>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</si>
  <si>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</si>
  <si>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</si>
  <si>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</si>
  <si>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</si>
  <si>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</si>
  <si>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</si>
  <si>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</si>
  <si>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</si>
  <si>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</si>
  <si>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</si>
  <si>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</si>
  <si>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</si>
  <si>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</si>
  <si>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</si>
  <si>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</si>
  <si>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</si>
  <si>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</si>
  <si>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</si>
  <si>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</si>
  <si>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</si>
  <si>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</si>
  <si>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</si>
  <si>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</si>
  <si>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</si>
  <si>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</si>
  <si>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</si>
  <si>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</si>
  <si>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</si>
  <si>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</si>
  <si>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</si>
  <si>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</si>
  <si>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</si>
  <si>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</si>
  <si>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</si>
  <si>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</si>
  <si>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</si>
  <si>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</si>
  <si>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</si>
  <si>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</si>
  <si>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</si>
  <si>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</si>
  <si>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</si>
  <si>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</si>
  <si>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</si>
  <si>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</si>
  <si>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</si>
  <si>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</si>
  <si>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</si>
  <si>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</si>
  <si>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</si>
  <si>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</si>
  <si>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</si>
  <si>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</si>
  <si>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</si>
  <si>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</si>
  <si>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</si>
  <si>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</si>
  <si>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</si>
  <si>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</si>
  <si>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</si>
  <si>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</si>
  <si>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</si>
  <si>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</si>
  <si>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</si>
  <si>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</si>
  <si>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</si>
  <si>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</si>
  <si>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</si>
  <si>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</si>
  <si>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</si>
  <si>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</si>
  <si>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</si>
  <si>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</si>
  <si>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</si>
  <si>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</si>
  <si>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</si>
  <si>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</si>
  <si>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</si>
  <si>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</si>
  <si>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</si>
  <si>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</si>
  <si>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</si>
  <si>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</si>
  <si>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</si>
  <si>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</si>
  <si>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</si>
  <si>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</si>
  <si>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</si>
  <si>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</si>
  <si>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</si>
  <si>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</si>
  <si>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</si>
  <si>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</si>
  <si>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</si>
  <si>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</si>
  <si>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</si>
  <si>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</si>
  <si>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</si>
  <si>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</si>
  <si>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</si>
  <si>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</si>
  <si>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</si>
  <si>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</si>
  <si>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</si>
  <si>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</si>
  <si>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</si>
  <si>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</si>
  <si>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</si>
  <si>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</si>
  <si>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</si>
  <si>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</si>
  <si>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</si>
  <si>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</si>
  <si>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</si>
  <si>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</si>
  <si>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</si>
  <si>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</si>
  <si>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</si>
  <si>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</si>
  <si>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</si>
  <si>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</si>
  <si>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</si>
  <si>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</si>
  <si>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</si>
  <si>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</si>
  <si>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</si>
  <si>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</si>
  <si>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</si>
  <si>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</si>
  <si>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</si>
  <si>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</si>
  <si>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</si>
  <si>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</si>
  <si>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</si>
  <si>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</si>
  <si>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</si>
  <si>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</si>
  <si>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</si>
  <si>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</si>
  <si>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</si>
  <si>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</si>
  <si>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</si>
  <si>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</si>
  <si>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</si>
  <si>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</si>
  <si>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</si>
  <si>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</si>
  <si>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</si>
  <si>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</si>
  <si>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</si>
  <si>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</si>
  <si>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</si>
  <si>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</si>
  <si>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</si>
  <si>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</si>
  <si>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</si>
  <si>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</si>
  <si>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</si>
  <si>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</si>
  <si>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</si>
  <si>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</si>
  <si>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</si>
  <si>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</si>
  <si>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</si>
  <si>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</si>
  <si>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</si>
  <si>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</si>
  <si>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</si>
  <si>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</si>
  <si>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</si>
  <si>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</si>
  <si>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</si>
  <si>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</si>
  <si>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</si>
  <si>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</si>
  <si>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</si>
  <si>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</si>
  <si>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</si>
  <si>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</si>
  <si>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</si>
  <si>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</si>
  <si>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</si>
  <si>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</si>
  <si>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</si>
  <si>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</si>
  <si>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</si>
  <si>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</si>
  <si>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</si>
  <si>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</si>
  <si>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</si>
  <si>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</si>
  <si>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</si>
  <si>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</si>
  <si>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</si>
  <si>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</si>
  <si>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</si>
  <si>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</si>
  <si>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</si>
  <si>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</si>
  <si>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</si>
  <si>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</si>
  <si>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</si>
  <si>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</si>
  <si>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</si>
  <si>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</si>
  <si>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</si>
  <si>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</si>
  <si>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</si>
  <si>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</si>
  <si>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</si>
  <si>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</si>
  <si>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</si>
  <si>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</si>
  <si>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</si>
  <si>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</si>
  <si>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</si>
  <si>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</si>
  <si>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</si>
  <si>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</si>
  <si>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</si>
  <si>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</si>
  <si>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</si>
  <si>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</si>
  <si>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</si>
  <si>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</si>
  <si>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</si>
  <si>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</si>
  <si>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</si>
  <si>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</si>
  <si>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</si>
  <si>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</si>
  <si>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</si>
  <si>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</si>
  <si>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</si>
  <si>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</si>
  <si>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</si>
  <si>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</si>
  <si>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</si>
  <si>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</si>
  <si>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</si>
  <si>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</si>
  <si>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</si>
  <si>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</si>
  <si>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</si>
  <si>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</si>
  <si>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</si>
  <si>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</si>
  <si>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</si>
  <si>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</si>
  <si>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</si>
  <si>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</si>
  <si>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</si>
  <si>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</si>
  <si>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</si>
  <si>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</si>
  <si>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</si>
  <si>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</si>
  <si>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</si>
  <si>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</si>
  <si>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</si>
  <si>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</si>
  <si>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</si>
  <si>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</si>
  <si>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</si>
  <si>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</si>
  <si>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</si>
  <si>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</si>
  <si>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</si>
  <si>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</si>
  <si>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</si>
  <si>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</si>
  <si>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</si>
  <si>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</si>
  <si>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</si>
  <si>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</si>
  <si>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</si>
  <si>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</si>
  <si>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</si>
  <si>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</si>
  <si>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</si>
  <si>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</si>
  <si>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</si>
  <si>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</si>
  <si>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</si>
  <si>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</si>
  <si>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</si>
  <si>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</si>
  <si>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</si>
  <si>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</si>
  <si>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</si>
  <si>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</si>
  <si>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</si>
  <si>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</si>
  <si>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</si>
  <si>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</si>
  <si>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</si>
  <si>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</si>
  <si>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</si>
  <si>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</si>
  <si>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</si>
  <si>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</si>
  <si>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</si>
  <si>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</si>
  <si>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</si>
  <si>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</si>
  <si>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</si>
  <si>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</si>
  <si>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</si>
  <si>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</si>
  <si>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</si>
  <si>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</si>
  <si>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</si>
  <si>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</si>
  <si>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</si>
  <si>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</si>
  <si>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</si>
  <si>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</si>
  <si>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</si>
  <si>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</si>
  <si>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</si>
  <si>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</si>
  <si>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</si>
  <si>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</si>
  <si>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</si>
  <si>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</si>
  <si>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</si>
  <si>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</si>
  <si>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</si>
  <si>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</si>
  <si>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</si>
  <si>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</si>
  <si>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</si>
  <si>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</si>
  <si>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</si>
  <si>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</si>
  <si>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</si>
  <si>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</si>
  <si>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</si>
  <si>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</si>
  <si>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</si>
  <si>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</si>
  <si>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</si>
  <si>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</si>
  <si>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</si>
  <si>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</si>
  <si>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</si>
  <si>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</si>
  <si>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</si>
  <si>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</si>
  <si>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</si>
  <si>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</si>
  <si>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</si>
  <si>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</si>
  <si>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</si>
  <si>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</si>
  <si>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</si>
  <si>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</si>
  <si>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</si>
  <si>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</si>
  <si>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</si>
  <si>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</si>
  <si>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</si>
  <si>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</si>
  <si>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</si>
  <si>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</si>
  <si>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</si>
  <si>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</si>
  <si>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</si>
  <si>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</si>
  <si>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</si>
  <si>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</si>
  <si>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</si>
  <si>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</si>
  <si>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</si>
  <si>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</si>
  <si>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</si>
  <si>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</si>
  <si>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</si>
  <si>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</si>
  <si>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</si>
  <si>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</si>
  <si>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</si>
  <si>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</si>
  <si>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</si>
  <si>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</si>
  <si>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</si>
  <si>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</si>
  <si>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</si>
  <si>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</si>
  <si>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</si>
  <si>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</si>
  <si>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</si>
  <si>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</si>
  <si>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</si>
  <si>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</si>
  <si>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</si>
  <si>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</si>
  <si>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</si>
  <si>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</si>
  <si>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</si>
  <si>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</si>
  <si>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</si>
  <si>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</si>
  <si>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</si>
  <si>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</si>
  <si>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</si>
  <si>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</si>
  <si>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</si>
  <si>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</si>
  <si>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</si>
  <si>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</si>
  <si>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</si>
  <si>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</si>
  <si>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</si>
  <si>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</si>
  <si>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</si>
  <si>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</si>
  <si>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</si>
  <si>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</si>
  <si>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</si>
  <si>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</si>
  <si>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</si>
  <si>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</si>
  <si>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</si>
  <si>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</si>
  <si>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</si>
  <si>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</si>
  <si>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</si>
  <si>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</si>
  <si>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</si>
  <si>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</si>
  <si>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</si>
  <si>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</si>
  <si>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</si>
  <si>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</si>
  <si>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</si>
  <si>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</si>
  <si>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</si>
  <si>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</si>
  <si>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</si>
  <si>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</si>
  <si>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</si>
  <si>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</si>
  <si>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</si>
  <si>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</si>
  <si>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</si>
  <si>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</si>
  <si>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</si>
  <si>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</si>
  <si>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</si>
  <si>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</si>
  <si>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</si>
  <si>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</si>
  <si>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</si>
  <si>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</si>
  <si>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</si>
  <si>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</si>
  <si>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</si>
  <si>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</si>
  <si>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</si>
  <si>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</si>
  <si>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</si>
  <si>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</si>
  <si>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</si>
  <si>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</si>
  <si>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</si>
  <si>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</si>
  <si>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</si>
  <si>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</si>
  <si>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</si>
  <si>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</si>
  <si>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</si>
  <si>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</si>
  <si>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</si>
  <si>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</si>
  <si>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</si>
  <si>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</si>
  <si>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</si>
  <si>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</si>
  <si>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</si>
  <si>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</si>
  <si>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</si>
  <si>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</si>
  <si>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</si>
  <si>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</si>
  <si>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</si>
  <si>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</si>
  <si>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</si>
  <si>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</si>
  <si>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</si>
  <si>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</si>
  <si>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</si>
  <si>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</si>
  <si>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</si>
  <si>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</si>
  <si>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</si>
  <si>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</si>
  <si>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</si>
  <si>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</si>
  <si>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</si>
  <si>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</si>
  <si>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</si>
  <si>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</si>
  <si>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</si>
  <si>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</si>
  <si>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</si>
  <si>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</si>
  <si>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</si>
  <si>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</si>
  <si>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</si>
  <si>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</si>
  <si>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</si>
  <si>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</si>
  <si>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</si>
  <si>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</si>
  <si>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</si>
  <si>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</si>
  <si>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</si>
  <si>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</si>
  <si>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</si>
  <si>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</si>
  <si>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</si>
  <si>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</si>
  <si>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</si>
  <si>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</si>
  <si>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</si>
  <si>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</si>
  <si>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</si>
  <si>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</si>
  <si>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</si>
  <si>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</si>
  <si>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</si>
  <si>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</si>
  <si>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</si>
  <si>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</si>
  <si>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</si>
  <si>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</si>
  <si>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</si>
  <si>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</si>
  <si>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</si>
  <si>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</si>
  <si>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</si>
  <si>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</si>
  <si>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</si>
  <si>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</si>
  <si>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</si>
  <si>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</si>
  <si>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</si>
  <si>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</si>
  <si>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</si>
  <si>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</si>
  <si>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</si>
  <si>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</si>
  <si>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</si>
  <si>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</si>
  <si>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</si>
  <si>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</si>
  <si>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</si>
  <si>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</si>
  <si>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</si>
  <si>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</si>
  <si>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</si>
  <si>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</si>
  <si>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</si>
  <si>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</si>
  <si>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</si>
  <si>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</si>
  <si>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</si>
  <si>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</si>
  <si>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</si>
  <si>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</si>
  <si>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</si>
  <si>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</si>
  <si>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</si>
  <si>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</si>
  <si>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</si>
  <si>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</si>
  <si>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</si>
  <si>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</si>
  <si>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</si>
  <si>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</si>
  <si>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</si>
  <si>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</si>
  <si>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</si>
  <si>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</si>
  <si>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</si>
  <si>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</si>
  <si>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</si>
  <si>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</si>
  <si>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</si>
  <si>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</si>
  <si>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</si>
  <si>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</si>
  <si>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</si>
  <si>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</si>
  <si>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</si>
  <si>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</si>
  <si>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</si>
  <si>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</si>
  <si>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</si>
  <si>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</si>
  <si>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</si>
  <si>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</si>
  <si>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</si>
  <si>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</si>
  <si>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</si>
  <si>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</si>
  <si>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</si>
  <si>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</si>
  <si>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</si>
  <si>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</si>
  <si>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</si>
  <si>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</si>
  <si>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</si>
  <si>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</si>
  <si>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</si>
  <si>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</si>
  <si>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</si>
  <si>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</si>
  <si>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</si>
  <si>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</si>
  <si>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</si>
  <si>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</si>
  <si>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</si>
  <si>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</si>
  <si>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</si>
  <si>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</si>
  <si>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</si>
  <si>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</si>
  <si>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</si>
  <si>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</si>
  <si>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</si>
  <si>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</si>
  <si>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</si>
  <si>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</si>
  <si>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</si>
  <si>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</si>
  <si>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</si>
  <si>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</si>
  <si>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</si>
  <si>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</si>
  <si>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</si>
  <si>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</si>
  <si>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</si>
  <si>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</si>
  <si>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</si>
  <si>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</si>
  <si>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</si>
  <si>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</si>
  <si>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</si>
  <si>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</si>
  <si>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</si>
  <si>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</si>
  <si>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</si>
  <si>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</si>
  <si>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</si>
  <si>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</si>
  <si>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</si>
  <si>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</si>
  <si>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</si>
  <si>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</si>
  <si>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</si>
  <si>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</si>
  <si>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</si>
  <si>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</si>
  <si>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</si>
  <si>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</si>
  <si>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</si>
  <si>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</si>
  <si>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</si>
  <si>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</si>
  <si>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</si>
  <si>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</si>
  <si>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</si>
  <si>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</si>
  <si>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</si>
  <si>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</si>
  <si>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</si>
  <si>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</si>
  <si>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</si>
  <si>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</si>
  <si>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</si>
  <si>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</si>
  <si>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</si>
  <si>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</si>
  <si>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</si>
  <si>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</si>
  <si>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</si>
  <si>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</si>
  <si>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</si>
  <si>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</si>
  <si>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</si>
  <si>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</si>
  <si>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</si>
  <si>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</si>
  <si>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</si>
  <si>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</si>
  <si>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</si>
  <si>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</si>
  <si>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</si>
  <si>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</si>
  <si>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</si>
  <si>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</si>
  <si>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</si>
  <si>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</si>
  <si>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</si>
  <si>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</si>
  <si>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</si>
  <si>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</si>
  <si>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</si>
  <si>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</si>
  <si>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</si>
  <si>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</si>
  <si>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</si>
  <si>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</si>
  <si>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</si>
  <si>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</si>
  <si>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</si>
  <si>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</si>
  <si>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</si>
  <si>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</si>
  <si>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</si>
  <si>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</si>
  <si>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</si>
  <si>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</si>
  <si>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</si>
  <si>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</si>
  <si>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</si>
  <si>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</si>
  <si>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</si>
  <si>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</si>
  <si>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</si>
  <si>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</si>
  <si>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</si>
  <si>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</si>
  <si>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</si>
  <si>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</si>
  <si>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</si>
  <si>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</si>
  <si>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</si>
  <si>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</si>
  <si>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</si>
  <si>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</si>
  <si>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</si>
  <si>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</si>
  <si>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</si>
  <si>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</si>
  <si>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</si>
  <si>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</si>
  <si>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</si>
  <si>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</si>
  <si>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</si>
  <si>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</si>
  <si>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</si>
  <si>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</si>
  <si>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</si>
  <si>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</si>
  <si>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</si>
  <si>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</si>
  <si>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</si>
  <si>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</si>
  <si>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</si>
  <si>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</si>
  <si>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</si>
  <si>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</si>
  <si>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</si>
  <si>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</si>
  <si>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</si>
  <si>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</si>
  <si>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</si>
  <si>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</si>
  <si>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</si>
  <si>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</si>
  <si>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</si>
  <si>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</si>
  <si>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</si>
  <si>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</si>
  <si>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</si>
  <si>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</si>
  <si>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</si>
  <si>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</si>
  <si>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</si>
  <si>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</si>
  <si>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</si>
  <si>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</si>
  <si>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</si>
  <si>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</si>
  <si>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</si>
  <si>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</si>
  <si>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</si>
  <si>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</si>
  <si>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</si>
  <si>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</si>
  <si>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</si>
  <si>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</si>
  <si>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</si>
  <si>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</si>
  <si>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</si>
  <si>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</si>
  <si>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</si>
  <si>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</si>
  <si>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</si>
  <si>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</si>
  <si>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</si>
  <si>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</si>
  <si>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</si>
  <si>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</si>
  <si>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</si>
  <si>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</si>
  <si>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</si>
  <si>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</si>
  <si>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</si>
  <si>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</si>
  <si>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</si>
  <si>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</si>
  <si>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</si>
  <si>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</si>
  <si>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</si>
  <si>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</si>
  <si>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</si>
  <si>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</si>
  <si>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</si>
  <si>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</si>
  <si>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</si>
  <si>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</si>
  <si>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</si>
  <si>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</si>
  <si>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</si>
  <si>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</si>
  <si>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</si>
  <si>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</si>
  <si>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</si>
  <si>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</si>
  <si>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</si>
  <si>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</si>
  <si>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</si>
  <si>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</si>
  <si>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</si>
  <si>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</si>
  <si>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</si>
  <si>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</si>
  <si>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</si>
  <si>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</si>
  <si>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</si>
  <si>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</si>
  <si>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</si>
  <si>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</si>
  <si>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</si>
  <si>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</si>
  <si>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</si>
  <si>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</si>
  <si>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</si>
  <si>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</si>
  <si>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</si>
  <si>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</si>
  <si>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</si>
  <si>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</si>
  <si>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</si>
  <si>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</si>
  <si>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</si>
  <si>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</si>
  <si>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</si>
  <si>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</si>
  <si>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</si>
  <si>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</si>
  <si>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</si>
  <si>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</si>
  <si>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</si>
  <si>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</si>
  <si>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</si>
  <si>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</si>
  <si>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</si>
  <si>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</si>
  <si>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</si>
  <si>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</si>
  <si>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</si>
  <si>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</si>
  <si>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</si>
  <si>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</si>
  <si>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</si>
  <si>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</si>
  <si>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</si>
  <si>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</si>
  <si>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</si>
  <si>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</si>
  <si>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</si>
  <si>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</si>
  <si>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</si>
  <si>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</si>
  <si>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</si>
  <si>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</si>
  <si>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</si>
  <si>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</si>
  <si>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</si>
  <si>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</si>
  <si>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</si>
  <si>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</si>
  <si>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</si>
  <si>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</si>
  <si>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</si>
  <si>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</si>
  <si>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</si>
  <si>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</si>
  <si>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</si>
  <si>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</si>
  <si>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</si>
  <si>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</si>
  <si>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</si>
  <si>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</si>
  <si>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</si>
  <si>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</si>
  <si>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</si>
  <si>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</si>
  <si>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</si>
  <si>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</si>
  <si>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</si>
  <si>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</si>
  <si>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</si>
  <si>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</si>
  <si>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</si>
  <si>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</si>
  <si>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</si>
  <si>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</si>
  <si>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</si>
  <si>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</si>
  <si>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</si>
  <si>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</si>
  <si>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</si>
  <si>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</si>
  <si>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</si>
  <si>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</si>
  <si>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</si>
  <si>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</si>
  <si>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</si>
  <si>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</si>
  <si>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</si>
  <si>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</si>
  <si>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</si>
  <si>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</si>
  <si>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</si>
  <si>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</si>
  <si>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</si>
  <si>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</si>
  <si>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</si>
  <si>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</si>
  <si>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</si>
  <si>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</si>
  <si>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</si>
  <si>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</si>
  <si>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</si>
  <si>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</si>
  <si>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</si>
  <si>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</si>
  <si>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</si>
  <si>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</si>
  <si>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</si>
  <si>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</si>
  <si>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</si>
  <si>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</si>
  <si>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</si>
  <si>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</si>
  <si>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</si>
  <si>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</si>
  <si>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</si>
  <si>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</si>
  <si>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</si>
  <si>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</si>
  <si>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</si>
  <si>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</si>
  <si>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</si>
  <si>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</si>
  <si>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</si>
  <si>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</si>
  <si>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</si>
  <si>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</si>
  <si>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</si>
  <si>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</si>
  <si>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</si>
  <si>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</si>
  <si>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</si>
  <si>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</si>
  <si>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</si>
  <si>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</si>
  <si>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</si>
  <si>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</si>
  <si>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</si>
  <si>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</si>
  <si>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</si>
  <si>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</si>
  <si>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</si>
  <si>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</si>
  <si>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</si>
  <si>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</si>
  <si>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</si>
  <si>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</si>
  <si>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</si>
  <si>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</si>
  <si>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</si>
  <si>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</si>
  <si>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</si>
  <si>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</si>
  <si>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</si>
  <si>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</si>
  <si>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</si>
  <si>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</si>
  <si>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</si>
  <si>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</si>
  <si>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</si>
  <si>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</si>
  <si>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</si>
  <si>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</si>
  <si>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</si>
  <si>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</si>
  <si>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</si>
  <si>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</si>
  <si>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</si>
  <si>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</si>
  <si>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</si>
  <si>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</si>
  <si>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</si>
  <si>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</si>
  <si>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</si>
  <si>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</si>
  <si>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</si>
  <si>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</si>
  <si>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</si>
  <si>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</si>
  <si>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</si>
  <si>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</si>
  <si>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</si>
  <si>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</si>
  <si>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</si>
  <si>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</si>
  <si>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</si>
  <si>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</si>
  <si>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</si>
  <si>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</si>
  <si>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</si>
  <si>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</si>
  <si>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</si>
  <si>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</si>
  <si>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</si>
  <si>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</si>
  <si>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</si>
  <si>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</si>
  <si>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</si>
  <si>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</si>
  <si>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</si>
  <si>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</si>
  <si>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</si>
  <si>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</si>
  <si>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</si>
  <si>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</si>
  <si>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</si>
  <si>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</si>
  <si>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</si>
  <si>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</si>
  <si>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</si>
  <si>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</si>
  <si>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</si>
  <si>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</si>
  <si>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</si>
  <si>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</si>
  <si>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</si>
  <si>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</si>
  <si>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</si>
  <si>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</si>
  <si>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</si>
  <si>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</si>
  <si>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</si>
  <si>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</si>
  <si>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</si>
  <si>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</si>
  <si>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</si>
  <si>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</si>
  <si>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</si>
  <si>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</si>
  <si>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</si>
  <si>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</si>
  <si>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</si>
  <si>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</si>
  <si>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</si>
  <si>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</si>
  <si>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</si>
  <si>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</si>
  <si>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</si>
  <si>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</si>
  <si>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</si>
  <si>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</si>
  <si>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</si>
  <si>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</si>
  <si>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</si>
  <si>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</si>
  <si>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</si>
  <si>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</si>
  <si>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</si>
  <si>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</si>
  <si>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</si>
  <si>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</si>
  <si>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</si>
  <si>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</si>
  <si>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</si>
  <si>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</si>
  <si>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</si>
  <si>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</si>
  <si>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</si>
  <si>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</si>
  <si>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</si>
  <si>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</si>
  <si>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</si>
  <si>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</si>
  <si>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</si>
  <si>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</si>
  <si>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</si>
  <si>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</si>
  <si>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</si>
  <si>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</si>
  <si>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</si>
  <si>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</si>
  <si>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</si>
  <si>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</si>
  <si>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</si>
  <si>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</si>
  <si>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</si>
  <si>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</si>
  <si>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</si>
  <si>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</si>
  <si>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</si>
  <si>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</si>
  <si>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</si>
  <si>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</si>
  <si>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</si>
  <si>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</si>
  <si>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</si>
  <si>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</si>
  <si>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</si>
  <si>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</si>
  <si>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</si>
  <si>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</si>
  <si>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</si>
  <si>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</si>
  <si>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</si>
  <si>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</si>
  <si>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</si>
  <si>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</si>
  <si>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</si>
  <si>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</si>
  <si>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</si>
  <si>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</si>
  <si>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</si>
  <si>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</si>
  <si>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</si>
  <si>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</si>
  <si>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</si>
  <si>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</si>
  <si>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</si>
  <si>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</si>
  <si>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</si>
  <si>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</si>
  <si>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</si>
  <si>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</si>
  <si>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</si>
  <si>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</si>
  <si>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</si>
  <si>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</si>
  <si>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</si>
  <si>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</si>
  <si>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</si>
  <si>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</si>
  <si>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</si>
  <si>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</si>
  <si>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</si>
  <si>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</si>
  <si>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</si>
  <si>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</si>
  <si>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</si>
  <si>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</si>
  <si>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</si>
  <si>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</si>
  <si>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</si>
  <si>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</si>
  <si>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</si>
  <si>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</si>
  <si>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</si>
  <si>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</si>
  <si>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</si>
  <si>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</si>
  <si>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</si>
  <si>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</si>
  <si>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</si>
  <si>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</si>
  <si>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</si>
  <si>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</si>
  <si>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</si>
  <si>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</si>
  <si>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</si>
  <si>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</si>
  <si>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</si>
  <si>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</si>
  <si>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</si>
  <si>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</si>
  <si>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</si>
  <si>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</si>
  <si>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</si>
  <si>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</si>
  <si>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</si>
  <si>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</si>
  <si>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</si>
  <si>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</si>
  <si>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</si>
  <si>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</si>
  <si>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</si>
  <si>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</si>
  <si>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</si>
  <si>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</si>
  <si>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</si>
  <si>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</si>
  <si>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</si>
  <si>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</si>
  <si>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</si>
  <si>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</si>
  <si>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</si>
  <si>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</si>
  <si>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</si>
  <si>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</si>
  <si>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</si>
  <si>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</si>
  <si>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</si>
  <si>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</si>
  <si>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</si>
  <si>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</si>
  <si>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</si>
  <si>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</si>
  <si>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</si>
  <si>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</si>
  <si>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</si>
  <si>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</si>
  <si>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</si>
  <si>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</si>
  <si>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</si>
  <si>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</si>
  <si>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</si>
  <si>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</si>
  <si>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</si>
  <si>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</si>
  <si>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</si>
  <si>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</si>
  <si>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</si>
  <si>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</si>
  <si>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</si>
  <si>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</si>
  <si>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</si>
  <si>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</si>
  <si>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</si>
  <si>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</si>
  <si>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</si>
  <si>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</si>
  <si>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</si>
  <si>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</si>
  <si>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</si>
  <si>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</si>
  <si>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</si>
  <si>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</si>
  <si>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</si>
  <si>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</si>
  <si>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</si>
  <si>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</si>
  <si>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</si>
  <si>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</si>
  <si>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</si>
  <si>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</si>
  <si>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</si>
  <si>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</si>
  <si>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</si>
  <si>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</si>
  <si>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</si>
  <si>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</si>
  <si>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</si>
  <si>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</si>
  <si>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</si>
  <si>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</si>
  <si>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</si>
  <si>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</si>
  <si>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</si>
  <si>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</si>
  <si>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</si>
  <si>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</si>
  <si>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</si>
  <si>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</si>
  <si>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</si>
  <si>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</si>
  <si>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</si>
  <si>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</si>
  <si>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</si>
  <si>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</si>
  <si>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</si>
  <si>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</si>
  <si>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</si>
  <si>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</si>
  <si>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</si>
  <si>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</si>
  <si>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</si>
  <si>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</si>
  <si>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</si>
  <si>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</si>
  <si>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</si>
  <si>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</si>
  <si>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</si>
  <si>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</si>
  <si>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</si>
  <si>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</si>
  <si>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</si>
  <si>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</si>
  <si>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</si>
  <si>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</si>
  <si>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</si>
  <si>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</si>
  <si>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</si>
  <si>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</si>
  <si>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</si>
  <si>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</si>
  <si>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</si>
  <si>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</si>
  <si>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</si>
  <si>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</si>
  <si>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</si>
  <si>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</si>
  <si>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</si>
  <si>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</si>
  <si>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</si>
  <si>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</si>
  <si>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</si>
  <si>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</si>
  <si>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</si>
  <si>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</si>
  <si>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</si>
  <si>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</si>
  <si>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</si>
  <si>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</si>
  <si>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</si>
  <si>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</si>
  <si>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</si>
  <si>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</si>
  <si>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</si>
  <si>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</si>
  <si>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</si>
  <si>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</si>
  <si>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</si>
  <si>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</si>
  <si>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</si>
  <si>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</si>
  <si>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</si>
  <si>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</si>
  <si>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</si>
  <si>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</si>
  <si>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</si>
  <si>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</si>
  <si>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</si>
  <si>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</si>
  <si>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</si>
  <si>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</si>
  <si>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</si>
  <si>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</si>
  <si>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</si>
  <si>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</si>
  <si>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</si>
  <si>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</si>
  <si>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</si>
  <si>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</si>
  <si>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</si>
  <si>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</si>
  <si>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</si>
  <si>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</si>
  <si>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</si>
  <si>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</si>
  <si>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</si>
  <si>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</si>
  <si>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</si>
  <si>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</si>
  <si>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</si>
  <si>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</si>
  <si>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</si>
  <si>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</si>
  <si>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</si>
  <si>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</si>
  <si>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</si>
  <si>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</si>
  <si>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</si>
  <si>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</si>
  <si>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</si>
  <si>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</si>
  <si>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</si>
  <si>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</si>
  <si>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</si>
  <si>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</si>
  <si>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</si>
  <si>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</si>
  <si>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</si>
  <si>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</si>
  <si>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</si>
  <si>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</si>
  <si>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</si>
  <si>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</si>
  <si>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</si>
  <si>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</si>
  <si>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</si>
  <si>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</si>
  <si>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</si>
  <si>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</si>
  <si>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</si>
  <si>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</si>
  <si>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</si>
  <si>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</si>
  <si>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</si>
  <si>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</si>
  <si>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</si>
  <si>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</si>
  <si>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</si>
  <si>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</si>
  <si>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</si>
  <si>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</si>
  <si>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</si>
  <si>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</si>
  <si>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</si>
  <si>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</si>
  <si>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</si>
  <si>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</si>
  <si>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</si>
  <si>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</si>
  <si>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</si>
  <si>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</si>
  <si>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</si>
  <si>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</si>
  <si>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</si>
  <si>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</si>
  <si>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</si>
  <si>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</si>
  <si>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</si>
  <si>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</si>
  <si>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</si>
  <si>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</si>
  <si>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</si>
  <si>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</si>
  <si>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</si>
  <si>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</si>
  <si>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</si>
  <si>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</si>
  <si>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</si>
  <si>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</si>
  <si>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</si>
  <si>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</si>
  <si>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</si>
  <si>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</si>
  <si>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</si>
  <si>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</si>
  <si>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</si>
  <si>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</si>
  <si>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</si>
  <si>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</si>
  <si>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</si>
  <si>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</si>
  <si>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</si>
  <si>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</si>
  <si>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</si>
  <si>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</si>
  <si>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</si>
  <si>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</si>
  <si>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</si>
  <si>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</si>
  <si>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</si>
  <si>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</si>
  <si>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</si>
  <si>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</si>
  <si>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</si>
  <si>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</si>
  <si>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</si>
  <si>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</si>
  <si>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</si>
  <si>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</si>
  <si>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</si>
  <si>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</si>
  <si>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</si>
  <si>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</si>
  <si>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</si>
  <si>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</si>
  <si>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</si>
  <si>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</si>
  <si>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</si>
  <si>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</si>
  <si>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</si>
  <si>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</si>
  <si>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</si>
  <si>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</si>
  <si>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</si>
  <si>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</si>
  <si>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</si>
  <si>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</si>
  <si>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</si>
  <si>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</si>
  <si>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</si>
  <si>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</si>
  <si>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</si>
  <si>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</si>
  <si>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</si>
  <si>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</si>
  <si>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</si>
  <si>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</si>
  <si>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</si>
  <si>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</si>
  <si>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</si>
  <si>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</si>
  <si>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</si>
  <si>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</si>
  <si>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</si>
  <si>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</si>
  <si>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</si>
  <si>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</si>
  <si>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</si>
  <si>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</si>
  <si>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</si>
  <si>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</si>
  <si>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</si>
  <si>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</si>
  <si>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</si>
  <si>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</si>
  <si>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</si>
  <si>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</si>
  <si>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</si>
  <si>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</si>
  <si>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</si>
  <si>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</si>
  <si>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</si>
  <si>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</si>
  <si>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</si>
  <si>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</si>
  <si>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</si>
  <si>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</si>
  <si>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</si>
  <si>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</si>
  <si>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</si>
  <si>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</si>
  <si>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</si>
  <si>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</si>
  <si>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</si>
  <si>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</si>
  <si>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</si>
  <si>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</si>
  <si>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</si>
  <si>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</si>
  <si>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</si>
  <si>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</si>
  <si>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</si>
  <si>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</si>
  <si>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</si>
  <si>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</si>
  <si>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</si>
  <si>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</si>
  <si>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</si>
  <si>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</si>
  <si>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</si>
  <si>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</si>
  <si>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</si>
  <si>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</si>
  <si>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</si>
  <si>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</si>
  <si>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</si>
  <si>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</si>
  <si>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</si>
  <si>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</si>
  <si>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</si>
  <si>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</si>
  <si>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</si>
  <si>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</si>
  <si>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</si>
  <si>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</si>
  <si>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</si>
  <si>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</si>
  <si>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</si>
  <si>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</si>
  <si>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</si>
  <si>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</si>
  <si>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</si>
  <si>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</si>
  <si>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</si>
  <si>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</si>
  <si>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</si>
  <si>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</si>
  <si>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</si>
  <si>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</si>
  <si>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</si>
  <si>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</si>
  <si>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</si>
  <si>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</si>
  <si>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</si>
  <si>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</si>
  <si>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</si>
  <si>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</si>
  <si>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</si>
  <si>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</si>
  <si>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</si>
  <si>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</si>
  <si>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</si>
  <si>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</si>
  <si>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</si>
  <si>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</si>
  <si>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</si>
  <si>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</si>
  <si>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</si>
  <si>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</si>
  <si>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</si>
  <si>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</si>
  <si>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</si>
  <si>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</si>
  <si>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</si>
  <si>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</si>
  <si>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</si>
  <si>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</si>
  <si>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</si>
  <si>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</si>
  <si>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</si>
  <si>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</si>
  <si>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</si>
  <si>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</si>
  <si>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</si>
  <si>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</si>
  <si>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</si>
  <si>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</si>
  <si>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</si>
  <si>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</si>
  <si>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</si>
  <si>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</si>
  <si>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</si>
  <si>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</si>
  <si>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</si>
  <si>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</si>
  <si>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</si>
  <si>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</si>
  <si>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</si>
  <si>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</si>
  <si>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</si>
  <si>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</si>
  <si>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</si>
  <si>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</si>
  <si>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</si>
  <si>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</si>
  <si>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</si>
  <si>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</si>
  <si>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</si>
  <si>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</si>
  <si>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</si>
  <si>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</si>
  <si>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</si>
  <si>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</si>
  <si>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</si>
  <si>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</si>
  <si>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</si>
  <si>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</si>
  <si>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</si>
  <si>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</si>
  <si>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</si>
  <si>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</si>
  <si>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</si>
  <si>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</si>
  <si>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</si>
  <si>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</si>
  <si>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</si>
  <si>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</si>
  <si>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</si>
  <si>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</si>
  <si>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</si>
  <si>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</si>
  <si>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</si>
  <si>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</si>
  <si>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</si>
  <si>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</si>
  <si>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</si>
  <si>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</si>
  <si>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</si>
  <si>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</si>
  <si>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</si>
  <si>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</si>
  <si>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</si>
  <si>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</si>
  <si>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</si>
  <si>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</si>
  <si>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</si>
  <si>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</si>
  <si>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</si>
  <si>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</si>
  <si>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</si>
  <si>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</si>
  <si>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</si>
  <si>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</si>
  <si>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</si>
  <si>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</si>
  <si>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</si>
  <si>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</si>
  <si>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</si>
  <si>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</si>
  <si>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</si>
  <si>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</si>
  <si>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</si>
  <si>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</si>
  <si>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</si>
  <si>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</si>
  <si>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</si>
  <si>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</si>
  <si>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</si>
  <si>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</si>
  <si>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</si>
  <si>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</si>
  <si>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</si>
  <si>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</si>
  <si>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</si>
  <si>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</si>
  <si>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</si>
  <si>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</si>
  <si>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</si>
  <si>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</si>
  <si>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</si>
  <si>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</si>
  <si>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</si>
  <si>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</si>
  <si>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</si>
  <si>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</si>
  <si>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</si>
  <si>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</si>
  <si>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</si>
  <si>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</si>
  <si>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</si>
  <si>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</si>
  <si>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</si>
  <si>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</si>
  <si>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</si>
  <si>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</si>
  <si>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</si>
  <si>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</si>
  <si>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</si>
  <si>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</si>
  <si>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</si>
  <si>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</si>
  <si>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</si>
  <si>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</si>
  <si>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</si>
  <si>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</si>
  <si>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</si>
  <si>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</si>
  <si>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</si>
  <si>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</si>
  <si>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</si>
  <si>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</si>
  <si>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</si>
  <si>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</si>
  <si>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</si>
  <si>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</si>
  <si>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</si>
  <si>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</si>
  <si>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</si>
  <si>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</si>
  <si>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</si>
  <si>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</si>
  <si>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</si>
  <si>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</si>
  <si>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</si>
  <si>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</si>
  <si>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</si>
  <si>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</si>
  <si>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</si>
  <si>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</si>
  <si>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</si>
  <si>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</si>
  <si>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</si>
  <si>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</si>
  <si>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</si>
  <si>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</si>
  <si>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</si>
  <si>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</si>
  <si>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</si>
  <si>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</si>
  <si>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</si>
  <si>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</si>
  <si>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</si>
  <si>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</si>
  <si>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</si>
  <si>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</si>
  <si>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</si>
  <si>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</si>
  <si>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</si>
  <si>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</si>
  <si>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</si>
  <si>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</si>
  <si>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</si>
  <si>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</si>
  <si>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</si>
  <si>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</si>
  <si>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</si>
  <si>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</si>
  <si>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</si>
  <si>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</si>
  <si>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</si>
  <si>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</si>
  <si>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</si>
  <si>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</si>
  <si>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</si>
  <si>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</si>
  <si>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</si>
  <si>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</si>
  <si>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</si>
  <si>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</si>
  <si>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</si>
  <si>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</si>
  <si>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</si>
  <si>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</si>
  <si>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</si>
  <si>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</si>
  <si>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</si>
  <si>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</si>
  <si>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</si>
  <si>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</si>
  <si>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</si>
  <si>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</si>
  <si>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</si>
  <si>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</si>
  <si>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</si>
  <si>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</si>
  <si>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</si>
  <si>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</si>
  <si>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</si>
  <si>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</si>
  <si>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</si>
  <si>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</si>
  <si>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</si>
  <si>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</si>
  <si>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</si>
  <si>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</si>
  <si>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</si>
  <si>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</si>
  <si>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</si>
  <si>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</si>
  <si>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</si>
  <si>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</si>
  <si>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</si>
  <si>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</si>
  <si>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</si>
  <si>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</si>
  <si>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</si>
  <si>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</si>
  <si>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</si>
  <si>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</si>
  <si>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</si>
  <si>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</si>
  <si>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</si>
  <si>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</si>
  <si>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</si>
  <si>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</si>
  <si>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</si>
  <si>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</si>
  <si>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</si>
  <si>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</si>
  <si>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</si>
  <si>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</si>
  <si>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</si>
  <si>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</si>
  <si>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</si>
  <si>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</si>
  <si>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</si>
  <si>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</si>
  <si>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</si>
  <si>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</si>
  <si>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</si>
  <si>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</si>
  <si>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</si>
  <si>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</si>
  <si>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</si>
  <si>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</si>
  <si>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</si>
  <si>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</si>
  <si>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</si>
  <si>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</si>
  <si>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</si>
  <si>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</si>
  <si>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</si>
  <si>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</si>
  <si>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</si>
  <si>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</si>
  <si>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</si>
  <si>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</si>
  <si>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</si>
  <si>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</si>
  <si>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</si>
  <si>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</si>
  <si>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</si>
  <si>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</si>
  <si>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</si>
  <si>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</si>
  <si>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</si>
  <si>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</si>
  <si>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</si>
  <si>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</si>
  <si>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</si>
  <si>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</si>
  <si>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</si>
  <si>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</si>
  <si>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</si>
  <si>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</si>
  <si>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</si>
  <si>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</si>
  <si>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</si>
  <si>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</si>
  <si>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</si>
  <si>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</si>
  <si>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</si>
  <si>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</si>
  <si>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</si>
  <si>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</si>
  <si>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</si>
  <si>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</si>
  <si>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</si>
  <si>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</si>
  <si>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</si>
  <si>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</si>
  <si>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</si>
  <si>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</si>
  <si>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</si>
  <si>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</si>
  <si>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</si>
  <si>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</si>
  <si>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</si>
  <si>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</si>
  <si>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</si>
  <si>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</si>
  <si>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</si>
  <si>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</si>
  <si>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</si>
  <si>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</si>
  <si>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</si>
  <si>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</si>
  <si>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</si>
  <si>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</si>
  <si>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</si>
  <si>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</si>
  <si>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</si>
  <si>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</si>
  <si>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</si>
  <si>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</si>
  <si>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</si>
  <si>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</si>
  <si>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</si>
  <si>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</si>
  <si>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</si>
  <si>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</si>
  <si>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</si>
  <si>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</si>
  <si>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</si>
  <si>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</si>
  <si>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</si>
  <si>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</si>
  <si>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</si>
  <si>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</si>
  <si>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</si>
  <si>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</si>
  <si>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</si>
  <si>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</si>
  <si>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</si>
  <si>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</si>
  <si>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</si>
  <si>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</si>
  <si>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</si>
  <si>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</si>
  <si>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</si>
  <si>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</si>
  <si>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</si>
  <si>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</si>
  <si>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</si>
  <si>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</si>
  <si>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</si>
  <si>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</si>
  <si>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</si>
  <si>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</si>
  <si>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</si>
  <si>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</si>
  <si>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</si>
  <si>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</si>
  <si>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</si>
  <si>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</si>
  <si>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</si>
  <si>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</si>
  <si>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</si>
  <si>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</si>
  <si>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</si>
  <si>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</si>
  <si>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</si>
  <si>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</si>
  <si>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</si>
  <si>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</si>
  <si>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</si>
  <si>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</si>
  <si>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</si>
  <si>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</si>
  <si>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</si>
  <si>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</si>
  <si>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</si>
  <si>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</si>
  <si>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</si>
  <si>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</si>
  <si>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</si>
  <si>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</si>
  <si>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</si>
  <si>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</si>
  <si>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</si>
  <si>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</si>
  <si>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</si>
  <si>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</si>
  <si>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</si>
  <si>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</si>
  <si>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</si>
  <si>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</si>
  <si>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</si>
  <si>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</si>
  <si>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</si>
  <si>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</si>
  <si>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</si>
  <si>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</si>
  <si>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</si>
  <si>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</si>
  <si>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</si>
  <si>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</si>
  <si>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</si>
  <si>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</si>
  <si>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</si>
  <si>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</si>
  <si>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</si>
  <si>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</si>
  <si>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</si>
  <si>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</si>
  <si>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</si>
  <si>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</si>
  <si>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</si>
  <si>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</si>
  <si>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</si>
  <si>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</si>
  <si>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</si>
  <si>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</si>
  <si>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</si>
  <si>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</si>
  <si>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</si>
  <si>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</si>
  <si>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</si>
  <si>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</si>
  <si>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</si>
  <si>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</si>
  <si>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</si>
  <si>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</si>
  <si>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</si>
  <si>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</si>
  <si>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</si>
  <si>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</si>
  <si>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</si>
  <si>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</si>
  <si>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</si>
  <si>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</si>
  <si>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</si>
  <si>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</si>
  <si>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</si>
  <si>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</si>
  <si>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</si>
  <si>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</si>
  <si>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</si>
  <si>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</si>
  <si>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</si>
  <si>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</si>
  <si>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</si>
  <si>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</si>
  <si>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</si>
  <si>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</si>
  <si>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</si>
  <si>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</si>
  <si>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</si>
  <si>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</si>
  <si>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</si>
  <si>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</si>
  <si>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</si>
  <si>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</si>
  <si>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</si>
  <si>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</si>
  <si>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</si>
  <si>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</si>
  <si>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</si>
  <si>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</si>
  <si>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</si>
  <si>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</si>
  <si>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</si>
  <si>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</si>
  <si>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</si>
  <si>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</si>
  <si>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</si>
  <si>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</si>
  <si>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</si>
  <si>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</si>
  <si>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</si>
  <si>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</si>
  <si>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</si>
  <si>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</si>
  <si>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</si>
  <si>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</si>
  <si>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</si>
  <si>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</si>
  <si>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</si>
  <si>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</si>
  <si>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</si>
  <si>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</si>
  <si>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</si>
  <si>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</si>
  <si>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</si>
  <si>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</si>
  <si>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</si>
  <si>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</si>
  <si>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</si>
  <si>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</si>
  <si>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</si>
  <si>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</si>
  <si>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</si>
  <si>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</si>
  <si>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</si>
  <si>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</si>
  <si>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</si>
  <si>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</si>
  <si>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</si>
  <si>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</si>
  <si>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</si>
  <si>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</si>
  <si>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</si>
  <si>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</si>
  <si>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</si>
  <si>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</si>
  <si>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</si>
  <si>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</si>
  <si>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</si>
  <si>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</si>
  <si>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</si>
  <si>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</si>
  <si>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</si>
  <si>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</si>
  <si>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</si>
  <si>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</si>
  <si>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</si>
  <si>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</si>
  <si>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</si>
  <si>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</si>
  <si>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</si>
  <si>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</si>
  <si>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</si>
  <si>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</si>
  <si>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</si>
  <si>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</si>
  <si>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</si>
  <si>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</si>
  <si>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</si>
  <si>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</si>
  <si>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</si>
  <si>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</si>
  <si>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</si>
  <si>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</si>
  <si>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</si>
  <si>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</si>
  <si>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</si>
  <si>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</si>
  <si>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</si>
  <si>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</si>
  <si>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</si>
  <si>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</si>
  <si>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</si>
  <si>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</si>
  <si>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</si>
  <si>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</si>
  <si>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</si>
  <si>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</si>
  <si>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</si>
  <si>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</si>
  <si>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</si>
  <si>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</si>
  <si>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</si>
  <si>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</si>
  <si>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</si>
  <si>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</si>
  <si>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</si>
  <si>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</si>
  <si>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</si>
  <si>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</si>
  <si>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</si>
  <si>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</si>
  <si>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</si>
  <si>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</si>
  <si>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</si>
  <si>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</si>
  <si>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</si>
  <si>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</si>
  <si>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</si>
  <si>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</si>
  <si>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</si>
  <si>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</si>
  <si>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</si>
  <si>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</si>
  <si>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</si>
  <si>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</si>
  <si>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</si>
  <si>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</si>
  <si>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</si>
  <si>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</si>
  <si>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</si>
  <si>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</si>
  <si>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</si>
  <si>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</si>
  <si>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</si>
  <si>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</si>
  <si>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</si>
  <si>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</si>
  <si>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</si>
  <si>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</si>
  <si>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</si>
  <si>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</si>
  <si>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</si>
  <si>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</si>
  <si>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</si>
  <si>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</si>
  <si>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</si>
  <si>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</si>
  <si>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</si>
  <si>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</si>
  <si>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</si>
  <si>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</si>
  <si>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</si>
  <si>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</si>
  <si>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</si>
  <si>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</si>
  <si>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</si>
  <si>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</si>
  <si>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</si>
  <si>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</si>
  <si>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</si>
  <si>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</si>
  <si>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</si>
  <si>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</si>
  <si>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</si>
  <si>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</si>
  <si>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</si>
  <si>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</si>
  <si>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</si>
  <si>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</si>
  <si>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</si>
  <si>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</si>
  <si>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</si>
  <si>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</si>
  <si>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</si>
  <si>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</si>
  <si>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</si>
  <si>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</si>
  <si>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</si>
  <si>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</si>
  <si>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</si>
  <si>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</si>
  <si>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</si>
  <si>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</si>
  <si>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</si>
  <si>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</si>
  <si>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</si>
  <si>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</si>
  <si>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</si>
  <si>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</si>
  <si>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</si>
  <si>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</si>
  <si>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</si>
  <si>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</si>
  <si>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</si>
  <si>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</si>
  <si>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</si>
  <si>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</si>
  <si>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</si>
  <si>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</si>
  <si>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</si>
  <si>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</si>
  <si>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</si>
  <si>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</si>
  <si>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</si>
  <si>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</si>
  <si>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</si>
  <si>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</si>
  <si>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</si>
  <si>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</si>
  <si>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</si>
  <si>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</si>
  <si>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</si>
  <si>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</si>
  <si>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</si>
  <si>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</si>
  <si>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</si>
  <si>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</si>
  <si>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</si>
  <si>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</si>
  <si>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</si>
  <si>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</si>
  <si>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</si>
  <si>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</si>
  <si>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</si>
  <si>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</si>
  <si>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</si>
  <si>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</si>
  <si>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</si>
  <si>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</si>
  <si>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</si>
  <si>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</si>
  <si>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</si>
  <si>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</si>
  <si>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</si>
  <si>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</si>
  <si>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</si>
  <si>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</si>
  <si>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</si>
  <si>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</si>
  <si>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</si>
  <si>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</si>
  <si>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</si>
  <si>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</si>
  <si>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</si>
  <si>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</si>
  <si>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</si>
  <si>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</si>
  <si>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</si>
  <si>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</si>
  <si>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</si>
  <si>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</si>
  <si>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</si>
  <si>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</si>
  <si>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</si>
  <si>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</si>
  <si>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</si>
  <si>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</si>
  <si>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</si>
  <si>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</si>
  <si>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</si>
  <si>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</si>
  <si>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</si>
  <si>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</si>
  <si>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</si>
  <si>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</si>
  <si>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</si>
  <si>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</si>
  <si>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</si>
  <si>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</si>
  <si>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</si>
  <si>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</si>
  <si>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</si>
  <si>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</si>
  <si>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</si>
  <si>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</si>
  <si>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</si>
  <si>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</si>
  <si>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</si>
  <si>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</si>
  <si>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</si>
  <si>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</si>
  <si>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</si>
  <si>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</si>
  <si>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</si>
  <si>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</si>
  <si>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</si>
  <si>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</si>
  <si>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</si>
  <si>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</si>
  <si>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</si>
  <si>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</si>
  <si>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</si>
  <si>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</si>
  <si>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</si>
  <si>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</si>
  <si>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</si>
  <si>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</si>
  <si>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</si>
  <si>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</si>
  <si>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</si>
  <si>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</si>
  <si>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</si>
  <si>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</si>
  <si>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</si>
  <si>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</si>
  <si>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</si>
  <si>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</si>
  <si>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</si>
  <si>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</si>
  <si>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</si>
  <si>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</si>
  <si>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</si>
  <si>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</si>
  <si>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</si>
  <si>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</si>
  <si>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</si>
  <si>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</si>
  <si>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</si>
  <si>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</si>
  <si>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</si>
  <si>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</si>
  <si>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</si>
  <si>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</si>
  <si>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</si>
  <si>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</si>
  <si>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</si>
  <si>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</si>
  <si>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</si>
  <si>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</si>
  <si>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</si>
  <si>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</si>
  <si>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</si>
  <si>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</si>
  <si>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</si>
  <si>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</si>
  <si>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</si>
  <si>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</si>
  <si>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</si>
  <si>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</si>
  <si>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</si>
  <si>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</si>
  <si>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</si>
  <si>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</si>
  <si>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</si>
  <si>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</si>
  <si>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</si>
  <si>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</si>
  <si>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</si>
  <si>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</si>
  <si>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</si>
  <si>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</si>
  <si>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</si>
  <si>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</si>
  <si>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</si>
  <si>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</si>
  <si>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</si>
  <si>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</si>
  <si>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</si>
  <si>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</si>
  <si>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</si>
  <si>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</si>
  <si>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</si>
  <si>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</si>
  <si>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</si>
  <si>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</si>
  <si>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</si>
  <si>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</si>
  <si>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</si>
  <si>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</si>
  <si>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</si>
  <si>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</si>
  <si>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</si>
  <si>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</si>
  <si>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</si>
  <si>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</si>
  <si>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</si>
  <si>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</si>
  <si>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</si>
  <si>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</si>
  <si>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</si>
  <si>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</si>
  <si>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</si>
  <si>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</si>
  <si>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</si>
  <si>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</si>
  <si>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</si>
  <si>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</si>
  <si>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</si>
  <si>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</si>
  <si>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</si>
  <si>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</si>
  <si>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</si>
  <si>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</si>
  <si>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</si>
  <si>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</si>
  <si>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</si>
  <si>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</si>
  <si>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</si>
  <si>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</si>
  <si>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</si>
  <si>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</si>
  <si>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</si>
  <si>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</si>
  <si>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</si>
  <si>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</si>
  <si>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</si>
  <si>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</si>
  <si>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</si>
  <si>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</si>
  <si>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</si>
  <si>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</si>
  <si>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</si>
  <si>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</si>
  <si>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</si>
  <si>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</si>
  <si>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</si>
  <si>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</si>
  <si>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</si>
  <si>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</si>
  <si>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</si>
  <si>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</si>
  <si>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</si>
  <si>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</si>
  <si>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</si>
  <si>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</si>
  <si>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</si>
  <si>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</si>
  <si>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</si>
  <si>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</si>
  <si>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</si>
  <si>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</si>
  <si>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</si>
  <si>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</si>
  <si>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</si>
  <si>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</si>
  <si>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</si>
  <si>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</si>
  <si>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</si>
  <si>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</si>
  <si>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</si>
  <si>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</si>
  <si>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</si>
  <si>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</si>
  <si>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</si>
  <si>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</si>
  <si>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</si>
  <si>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</si>
  <si>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</si>
  <si>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</si>
  <si>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</si>
  <si>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</si>
  <si>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</si>
  <si>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</si>
  <si>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</si>
  <si>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</si>
  <si>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</si>
  <si>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</si>
  <si>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</si>
  <si>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</si>
  <si>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</si>
  <si>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</si>
  <si>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</si>
  <si>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</si>
  <si>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</si>
  <si>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</si>
  <si>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</si>
  <si>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</si>
  <si>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</si>
  <si>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</si>
  <si>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</si>
  <si>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</si>
  <si>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</si>
  <si>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</si>
  <si>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</si>
  <si>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</si>
  <si>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</si>
  <si>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</si>
  <si>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</si>
  <si>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</si>
  <si>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</si>
  <si>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</si>
  <si>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</si>
  <si>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</si>
  <si>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</si>
  <si>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</si>
  <si>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</si>
  <si>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</si>
  <si>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</si>
  <si>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</si>
  <si>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</si>
  <si>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</si>
  <si>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</si>
  <si>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</si>
  <si>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</si>
  <si>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</si>
  <si>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</si>
  <si>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</si>
  <si>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</si>
  <si>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</si>
  <si>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</si>
  <si>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</si>
  <si>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</si>
  <si>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</si>
  <si>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</si>
  <si>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</si>
  <si>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</si>
  <si>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</si>
  <si>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</si>
  <si>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</si>
  <si>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</si>
  <si>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</si>
  <si>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</si>
  <si>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</si>
  <si>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</si>
  <si>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</si>
  <si>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</si>
  <si>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</si>
  <si>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</si>
  <si>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</si>
  <si>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</si>
  <si>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</si>
  <si>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</si>
  <si>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</si>
  <si>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</si>
  <si>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</si>
  <si>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</si>
  <si>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</si>
  <si>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</si>
  <si>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</si>
  <si>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</si>
  <si>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</si>
  <si>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</si>
  <si>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</si>
  <si>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</si>
  <si>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</si>
  <si>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</si>
  <si>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</si>
  <si>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</si>
  <si>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</si>
  <si>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</si>
  <si>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</si>
  <si>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</si>
  <si>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</si>
  <si>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</si>
  <si>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</si>
  <si>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</si>
  <si>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</si>
  <si>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</si>
  <si>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</si>
  <si>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</si>
  <si>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</si>
  <si>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</si>
  <si>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</si>
  <si>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</si>
  <si>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</si>
  <si>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</si>
  <si>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</si>
  <si>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</si>
  <si>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</si>
  <si>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</si>
  <si>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</si>
  <si>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</si>
  <si>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</si>
  <si>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</si>
  <si>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</si>
  <si>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</si>
  <si>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</si>
  <si>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</si>
  <si>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</si>
  <si>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</si>
  <si>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</si>
  <si>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</si>
  <si>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</si>
  <si>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</si>
  <si>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</si>
  <si>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</si>
  <si>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</si>
  <si>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</si>
  <si>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</si>
  <si>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</si>
  <si>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</si>
  <si>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</si>
  <si>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</si>
  <si>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</si>
  <si>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</si>
  <si>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</si>
  <si>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</si>
  <si>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</si>
  <si>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</si>
  <si>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</si>
  <si>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</si>
  <si>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</si>
  <si>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</si>
  <si>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</si>
  <si>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</si>
  <si>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</si>
  <si>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</si>
  <si>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</si>
  <si>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</si>
  <si>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</si>
  <si>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</si>
  <si>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</si>
  <si>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</si>
  <si>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</si>
  <si>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</si>
  <si>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</si>
  <si>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</si>
  <si>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</si>
  <si>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</si>
  <si>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</si>
  <si>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</si>
  <si>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</si>
  <si>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</si>
  <si>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</si>
  <si>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</si>
  <si>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</si>
  <si>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</si>
  <si>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</si>
  <si>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</si>
  <si>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</si>
  <si>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</si>
  <si>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</si>
  <si>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</si>
  <si>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</si>
  <si>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</si>
  <si>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</si>
  <si>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</si>
  <si>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</si>
  <si>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</si>
  <si>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</si>
  <si>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</si>
  <si>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</si>
  <si>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</si>
  <si>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</si>
  <si>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</si>
  <si>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</si>
  <si>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</si>
  <si>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</si>
  <si>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</si>
  <si>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</si>
  <si>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</si>
  <si>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</si>
  <si>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</si>
  <si>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</si>
  <si>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</si>
  <si>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</si>
  <si>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</si>
  <si>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</si>
  <si>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</si>
  <si>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</si>
  <si>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</si>
  <si>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</si>
  <si>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</si>
  <si>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</si>
  <si>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</si>
  <si>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</si>
  <si>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</si>
  <si>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</si>
  <si>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</si>
  <si>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</si>
  <si>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</si>
  <si>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</si>
  <si>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</si>
  <si>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</si>
  <si>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</si>
  <si>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</si>
  <si>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</si>
  <si>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</si>
  <si>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</si>
  <si>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</si>
  <si>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</si>
  <si>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</si>
  <si>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</si>
  <si>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</si>
  <si>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</si>
  <si>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</si>
  <si>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</si>
  <si>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</si>
  <si>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</si>
  <si>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</si>
  <si>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</si>
  <si>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</si>
  <si>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</si>
  <si>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</si>
  <si>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</si>
  <si>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</si>
  <si>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</si>
  <si>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</si>
  <si>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</si>
  <si>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</si>
  <si>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</si>
  <si>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</si>
  <si>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</si>
  <si>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</si>
  <si>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</si>
  <si>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</si>
  <si>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</si>
  <si>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</si>
  <si>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</si>
  <si>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</si>
  <si>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</si>
  <si>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</si>
  <si>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</si>
  <si>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</si>
  <si>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</si>
  <si>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</si>
  <si>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</si>
  <si>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</si>
  <si>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</si>
  <si>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</si>
  <si>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</si>
  <si>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</si>
  <si>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</si>
  <si>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</si>
  <si>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</si>
  <si>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</si>
  <si>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</si>
  <si>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</si>
  <si>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</si>
  <si>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</si>
  <si>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</si>
  <si>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</si>
  <si>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</si>
  <si>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</si>
  <si>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</si>
  <si>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</si>
  <si>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</si>
  <si>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</si>
  <si>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</si>
  <si>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</si>
  <si>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</si>
  <si>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</si>
  <si>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</si>
  <si>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</si>
  <si>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</si>
  <si>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</si>
  <si>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</si>
  <si>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</si>
  <si>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</si>
  <si>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</si>
  <si>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</si>
  <si>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</si>
  <si>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</si>
  <si>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</si>
  <si>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</si>
  <si>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</si>
  <si>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</si>
  <si>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</si>
  <si>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</si>
  <si>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</si>
  <si>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</si>
  <si>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</si>
  <si>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</si>
  <si>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</si>
  <si>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</si>
  <si>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</si>
  <si>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</si>
  <si>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</si>
  <si>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</si>
  <si>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</si>
  <si>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</si>
  <si>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</si>
  <si>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</si>
  <si>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</si>
  <si>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</si>
  <si>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</si>
  <si>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</si>
  <si>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</si>
  <si>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</si>
  <si>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</si>
  <si>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</si>
  <si>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</si>
  <si>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</si>
  <si>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</si>
  <si>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</si>
  <si>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</si>
  <si>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</si>
  <si>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</si>
  <si>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</si>
  <si>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</si>
  <si>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</si>
  <si>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</si>
  <si>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</si>
  <si>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</si>
  <si>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</si>
  <si>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</si>
  <si>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</si>
  <si>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</si>
  <si>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</si>
  <si>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</si>
  <si>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</si>
  <si>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</si>
  <si>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</si>
  <si>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</si>
  <si>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</si>
  <si>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</si>
  <si>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</si>
  <si>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</si>
  <si>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</si>
  <si>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</si>
  <si>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</si>
  <si>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</si>
  <si>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</si>
  <si>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</si>
  <si>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</si>
  <si>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</si>
  <si>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</si>
  <si>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</si>
  <si>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</si>
  <si>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</si>
  <si>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</si>
  <si>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</si>
  <si>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</si>
  <si>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</si>
  <si>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</si>
  <si>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</si>
  <si>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</si>
  <si>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</si>
  <si>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</si>
  <si>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</si>
  <si>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</si>
  <si>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</si>
  <si>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</si>
  <si>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</si>
  <si>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</si>
  <si>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</si>
  <si>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</si>
  <si>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</si>
  <si>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</si>
  <si>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</si>
  <si>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</si>
  <si>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</si>
  <si>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</si>
  <si>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</si>
  <si>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</si>
  <si>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</si>
  <si>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</si>
  <si>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</si>
  <si>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</si>
  <si>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</si>
  <si>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</si>
  <si>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</si>
  <si>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</si>
  <si>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</si>
  <si>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</si>
  <si>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</si>
  <si>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</si>
  <si>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</si>
  <si>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</si>
  <si>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</si>
  <si>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</si>
  <si>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</si>
  <si>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</si>
  <si>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</si>
  <si>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</si>
  <si>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</si>
  <si>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</si>
  <si>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</si>
  <si>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</si>
  <si>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</si>
  <si>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</si>
  <si>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</si>
  <si>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</si>
  <si>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</si>
  <si>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</si>
  <si>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</si>
  <si>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</si>
  <si>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</si>
  <si>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</si>
  <si>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</si>
  <si>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</si>
  <si>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</si>
  <si>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</si>
  <si>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</si>
  <si>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</si>
  <si>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</si>
  <si>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</si>
  <si>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</si>
  <si>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</si>
  <si>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</si>
  <si>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</si>
  <si>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</si>
  <si>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</si>
  <si>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</si>
  <si>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</si>
  <si>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</si>
  <si>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</si>
  <si>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</si>
  <si>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</si>
  <si>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</si>
  <si>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</si>
  <si>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</si>
  <si>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</si>
  <si>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</si>
  <si>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</si>
  <si>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</si>
  <si>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</si>
  <si>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</si>
  <si>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</si>
  <si>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</si>
  <si>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</si>
  <si>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</si>
  <si>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</si>
  <si>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</si>
  <si>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</si>
  <si>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</si>
  <si>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</si>
  <si>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</si>
  <si>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</si>
  <si>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</si>
  <si>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</si>
  <si>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</si>
  <si>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</si>
  <si>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</si>
  <si>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</si>
  <si>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</si>
  <si>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</si>
  <si>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</si>
  <si>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</si>
  <si>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</si>
  <si>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</si>
  <si>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</si>
  <si>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</si>
  <si>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</si>
  <si>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</si>
  <si>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</si>
  <si>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</si>
  <si>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</si>
  <si>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</si>
  <si>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</si>
  <si>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</si>
  <si>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</si>
  <si>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</si>
  <si>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</si>
  <si>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</si>
  <si>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</si>
  <si>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</si>
  <si>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</si>
  <si>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</si>
  <si>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</si>
  <si>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</si>
  <si>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</si>
  <si>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</si>
  <si>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</si>
  <si>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</si>
  <si>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</si>
  <si>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</si>
  <si>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</si>
  <si>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</si>
  <si>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</si>
  <si>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</si>
  <si>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</si>
  <si>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</si>
  <si>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</si>
  <si>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</si>
  <si>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</si>
  <si>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</si>
  <si>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</si>
  <si>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</si>
  <si>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</si>
  <si>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</si>
  <si>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</si>
  <si>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</si>
  <si>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</si>
  <si>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</si>
  <si>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</si>
  <si>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</si>
  <si>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</si>
  <si>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</si>
  <si>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</si>
  <si>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</si>
  <si>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</si>
  <si>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</si>
  <si>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</si>
  <si>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</si>
  <si>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</si>
  <si>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</si>
  <si>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</si>
  <si>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</si>
  <si>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</si>
  <si>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</si>
  <si>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</si>
  <si>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</si>
  <si>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</si>
  <si>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</si>
  <si>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</si>
  <si>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</si>
  <si>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</si>
  <si>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</si>
  <si>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</si>
  <si>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</si>
  <si>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</si>
  <si>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</si>
  <si>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</si>
  <si>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</si>
  <si>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</si>
  <si>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</si>
  <si>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</si>
  <si>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</si>
  <si>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</si>
  <si>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</si>
  <si>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</si>
  <si>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</si>
  <si>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</si>
  <si>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</si>
  <si>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</si>
  <si>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</si>
  <si>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</si>
  <si>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</si>
  <si>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</si>
  <si>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</si>
  <si>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</si>
  <si>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</si>
  <si>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</si>
  <si>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</si>
  <si>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</si>
  <si>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</si>
  <si>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</si>
  <si>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</si>
  <si>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</si>
  <si>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</si>
  <si>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</si>
  <si>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</si>
  <si>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</si>
  <si>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</si>
  <si>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</si>
  <si>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</si>
  <si>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</si>
  <si>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</si>
  <si>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</si>
  <si>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</si>
  <si>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</si>
  <si>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</si>
  <si>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</si>
  <si>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</si>
  <si>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</si>
  <si>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</si>
  <si>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</si>
  <si>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</si>
  <si>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</si>
  <si>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</si>
  <si>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</si>
  <si>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</si>
  <si>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</si>
  <si>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</si>
  <si>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</si>
  <si>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</si>
  <si>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</si>
  <si>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</si>
  <si>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</si>
  <si>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</si>
  <si>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</si>
  <si>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</si>
  <si>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</si>
  <si>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</si>
  <si>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</si>
  <si>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</si>
  <si>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</si>
  <si>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</si>
  <si>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</si>
  <si>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</si>
  <si>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</si>
  <si>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</si>
  <si>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</si>
  <si>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</si>
  <si>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</si>
  <si>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</si>
  <si>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</si>
  <si>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</si>
  <si>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</si>
  <si>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</si>
  <si>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</si>
  <si>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</si>
  <si>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</si>
  <si>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</si>
  <si>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</si>
  <si>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</si>
  <si>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</si>
  <si>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</si>
  <si>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</si>
  <si>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</si>
  <si>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</si>
  <si>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</si>
  <si>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</si>
  <si>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</si>
  <si>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</si>
  <si>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</si>
  <si>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</si>
  <si>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</si>
  <si>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</si>
  <si>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</si>
  <si>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</si>
  <si>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</si>
  <si>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</si>
  <si>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</si>
  <si>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</si>
  <si>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</si>
  <si>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</si>
  <si>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</si>
  <si>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</si>
  <si>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</si>
  <si>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</si>
  <si>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</si>
  <si>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</si>
  <si>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</si>
  <si>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</si>
  <si>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</si>
  <si>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</si>
  <si>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</si>
  <si>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</si>
  <si>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</si>
  <si>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</si>
  <si>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</si>
  <si>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</si>
  <si>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</si>
  <si>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</si>
  <si>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</si>
  <si>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</si>
  <si>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</si>
  <si>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</si>
  <si>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</si>
  <si>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</si>
  <si>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</si>
  <si>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</si>
  <si>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</si>
  <si>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</si>
  <si>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</si>
  <si>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</si>
  <si>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</si>
  <si>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</si>
  <si>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</si>
  <si>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</si>
  <si>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</si>
  <si>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</si>
  <si>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</si>
  <si>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</si>
  <si>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</si>
  <si>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</si>
  <si>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</si>
  <si>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</si>
  <si>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</si>
  <si>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</si>
  <si>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</si>
  <si>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</si>
  <si>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</si>
  <si>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</si>
  <si>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</si>
  <si>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</si>
  <si>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</si>
  <si>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</si>
  <si>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</si>
  <si>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</si>
  <si>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</si>
  <si>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</si>
  <si>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</si>
  <si>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</si>
  <si>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</si>
  <si>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</si>
  <si>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</si>
  <si>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</si>
  <si>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</si>
  <si>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</si>
  <si>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</si>
  <si>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</si>
  <si>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</si>
  <si>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</si>
  <si>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</si>
  <si>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</si>
  <si>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</si>
  <si>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</si>
  <si>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</si>
  <si>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</si>
  <si>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</si>
  <si>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</si>
  <si>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</si>
  <si>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</si>
  <si>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</si>
  <si>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</si>
  <si>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</si>
  <si>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</si>
  <si>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</si>
  <si>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</si>
  <si>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</si>
  <si>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</si>
  <si>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</si>
  <si>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</si>
  <si>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</si>
  <si>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</si>
  <si>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</si>
  <si>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</si>
  <si>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</si>
  <si>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</si>
  <si>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</si>
  <si>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</si>
  <si>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</si>
  <si>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</si>
  <si>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</si>
  <si>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</si>
  <si>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</si>
  <si>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</si>
  <si>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</si>
  <si>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</si>
  <si>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</si>
  <si>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</si>
  <si>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</si>
  <si>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</si>
  <si>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</si>
  <si>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</si>
  <si>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</si>
  <si>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</si>
  <si>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</si>
  <si>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</si>
  <si>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</si>
  <si>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</si>
  <si>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</si>
  <si>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</si>
  <si>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</si>
  <si>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</si>
  <si>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</si>
  <si>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</si>
  <si>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</si>
  <si>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</si>
  <si>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</si>
  <si>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</si>
  <si>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</si>
  <si>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</si>
  <si>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</si>
  <si>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</si>
  <si>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</si>
  <si>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</si>
  <si>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</si>
  <si>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</si>
  <si>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</si>
  <si>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</si>
  <si>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</si>
  <si>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</si>
  <si>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</si>
  <si>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</si>
  <si>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</si>
  <si>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</si>
  <si>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</si>
  <si>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</si>
  <si>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</si>
  <si>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</si>
  <si>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</si>
  <si>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</si>
  <si>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</si>
  <si>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</si>
  <si>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</si>
  <si>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</si>
  <si>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</si>
  <si>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</si>
  <si>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</si>
  <si>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</si>
  <si>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</si>
  <si>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</si>
  <si>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</si>
  <si>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</si>
  <si>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</si>
  <si>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</si>
  <si>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</si>
  <si>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</si>
  <si>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</si>
  <si>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</si>
  <si>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</si>
  <si>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</si>
  <si>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</si>
  <si>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</si>
  <si>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</si>
  <si>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</si>
  <si>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</si>
  <si>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</si>
  <si>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</si>
  <si>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</si>
  <si>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</si>
  <si>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</si>
  <si>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</si>
  <si>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</si>
  <si>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</si>
  <si>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</si>
  <si>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</si>
  <si>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</si>
  <si>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</si>
  <si>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</si>
  <si>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</si>
  <si>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</si>
  <si>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</si>
  <si>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</si>
  <si>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</si>
  <si>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</si>
  <si>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</si>
  <si>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</si>
  <si>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</si>
  <si>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</si>
  <si>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</si>
  <si>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</si>
  <si>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</si>
  <si>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</si>
  <si>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</si>
  <si>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</si>
  <si>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</si>
  <si>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</si>
  <si>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</si>
  <si>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</si>
  <si>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</si>
  <si>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</si>
  <si>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</si>
  <si>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</si>
  <si>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</si>
  <si>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</si>
  <si>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</si>
  <si>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</si>
  <si>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</si>
  <si>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</si>
  <si>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</si>
  <si>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</si>
  <si>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</si>
  <si>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</si>
  <si>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</si>
  <si>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</si>
  <si>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</si>
  <si>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</si>
  <si>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</si>
  <si>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</si>
  <si>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</si>
  <si>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</si>
  <si>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</si>
  <si>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</si>
  <si>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</si>
  <si>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</si>
  <si>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</si>
  <si>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</si>
  <si>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</si>
  <si>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</si>
  <si>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</si>
  <si>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</si>
  <si>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</si>
  <si>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</si>
  <si>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</si>
  <si>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</si>
  <si>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</si>
  <si>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</si>
  <si>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</si>
  <si>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</si>
  <si>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</si>
  <si>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</si>
  <si>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</si>
  <si>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</si>
  <si>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</si>
  <si>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</si>
  <si>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</si>
  <si>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</si>
  <si>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</si>
  <si>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</si>
  <si>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</si>
  <si>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</si>
  <si>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</si>
  <si>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</si>
  <si>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</si>
  <si>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</si>
  <si>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</si>
  <si>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</si>
  <si>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</si>
  <si>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</si>
  <si>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</si>
  <si>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</si>
  <si>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</si>
  <si>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</si>
  <si>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</si>
  <si>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</si>
  <si>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</si>
  <si>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</si>
  <si>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</si>
  <si>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</si>
  <si>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</si>
  <si>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</si>
  <si>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</si>
  <si>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</si>
  <si>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</si>
  <si>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</si>
  <si>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</si>
  <si>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</si>
  <si>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</si>
  <si>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</si>
  <si>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</si>
  <si>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</si>
  <si>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</si>
  <si>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</si>
  <si>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</si>
  <si>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</si>
  <si>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</si>
  <si>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</si>
  <si>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</si>
  <si>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</si>
  <si>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</si>
  <si>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</si>
  <si>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</si>
  <si>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</si>
  <si>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</si>
  <si>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</si>
  <si>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</si>
  <si>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</si>
  <si>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</si>
  <si>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</si>
  <si>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</si>
  <si>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</si>
  <si>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</si>
  <si>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</si>
  <si>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</si>
  <si>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</si>
  <si>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</si>
  <si>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</si>
  <si>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</si>
  <si>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</si>
  <si>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</si>
  <si>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</si>
  <si>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</si>
  <si>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</si>
  <si>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</si>
  <si>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</si>
  <si>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</si>
  <si>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</si>
  <si>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</si>
  <si>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</si>
  <si>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</si>
  <si>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</si>
  <si>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</si>
  <si>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</si>
  <si>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</si>
  <si>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</si>
  <si>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</si>
  <si>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</si>
  <si>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</si>
  <si>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</si>
  <si>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</si>
  <si>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</si>
  <si>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</si>
  <si>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</si>
  <si>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</si>
  <si>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</si>
  <si>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</si>
  <si>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</si>
  <si>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</si>
  <si>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</si>
  <si>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</si>
  <si>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</si>
  <si>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</si>
  <si>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</si>
  <si>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</si>
  <si>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</si>
  <si>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</si>
  <si>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</si>
  <si>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</si>
  <si>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</si>
  <si>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</si>
  <si>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</si>
  <si>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</si>
  <si>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</si>
  <si>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</si>
  <si>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</si>
  <si>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</si>
  <si>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</si>
  <si>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</si>
  <si>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</si>
  <si>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</si>
  <si>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</si>
  <si>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</si>
  <si>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</si>
  <si>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</si>
  <si>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</si>
  <si>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</si>
  <si>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</si>
  <si>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</si>
  <si>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</si>
  <si>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</si>
  <si>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</si>
  <si>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</si>
  <si>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</si>
  <si>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</si>
  <si>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</si>
  <si>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</si>
  <si>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</si>
  <si>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</si>
  <si>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</si>
  <si>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</si>
  <si>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</si>
  <si>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</si>
  <si>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</si>
  <si>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</si>
  <si>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</si>
  <si>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</si>
  <si>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</si>
  <si>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</si>
  <si>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</si>
  <si>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</si>
  <si>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</si>
  <si>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</si>
  <si>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</si>
  <si>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</si>
  <si>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</si>
  <si>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</si>
  <si>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</si>
  <si>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</si>
  <si>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</si>
  <si>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</si>
  <si>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</si>
  <si>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</si>
  <si>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</si>
  <si>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</si>
  <si>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</si>
  <si>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</si>
  <si>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</si>
  <si>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</si>
  <si>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</si>
  <si>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</si>
  <si>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</si>
  <si>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</si>
  <si>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</si>
  <si>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</si>
  <si>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</si>
  <si>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</si>
  <si>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</si>
  <si>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</si>
  <si>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</si>
  <si>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</si>
  <si>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</si>
  <si>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</si>
  <si>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</si>
  <si>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</si>
  <si>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</si>
  <si>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</si>
  <si>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</si>
  <si>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</si>
  <si>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</si>
  <si>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</si>
  <si>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</si>
  <si>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</si>
  <si>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</si>
  <si>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</si>
  <si>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</si>
  <si>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</si>
  <si>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</si>
  <si>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</si>
  <si>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</si>
  <si>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</si>
  <si>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</si>
  <si>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</si>
  <si>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</si>
  <si>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</si>
  <si>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</si>
  <si>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</si>
  <si>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</si>
  <si>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</si>
  <si>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</si>
  <si>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</si>
  <si>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</si>
  <si>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</si>
  <si>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</si>
  <si>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</si>
  <si>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</si>
  <si>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</si>
  <si>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</si>
  <si>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</si>
  <si>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</si>
  <si>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</si>
  <si>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</si>
  <si>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</si>
  <si>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</si>
  <si>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</si>
  <si>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</si>
  <si>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</si>
  <si>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</si>
  <si>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</si>
  <si>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</si>
  <si>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</si>
  <si>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</si>
  <si>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</si>
  <si>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</si>
  <si>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</si>
  <si>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</si>
  <si>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</si>
  <si>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</si>
  <si>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</si>
  <si>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</si>
  <si>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</si>
  <si>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</si>
  <si>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</si>
  <si>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</si>
  <si>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</si>
  <si>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</si>
  <si>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</si>
  <si>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</si>
  <si>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</si>
  <si>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</si>
  <si>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</si>
  <si>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</si>
  <si>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</si>
  <si>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</si>
  <si>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</si>
  <si>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</si>
  <si>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</si>
  <si>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</si>
  <si>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</si>
  <si>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</si>
  <si>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</si>
  <si>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</si>
  <si>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</si>
  <si>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</si>
  <si>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</si>
  <si>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</si>
  <si>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</si>
  <si>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</si>
  <si>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</si>
  <si>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</si>
  <si>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</si>
  <si>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</si>
  <si>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</si>
  <si>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</si>
  <si>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</si>
  <si>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</si>
  <si>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</si>
  <si>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</si>
  <si>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</si>
  <si>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</si>
  <si>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</si>
  <si>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</si>
  <si>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</si>
  <si>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</si>
  <si>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</si>
  <si>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</si>
  <si>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</si>
  <si>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</si>
  <si>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</si>
  <si>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</si>
  <si>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</si>
  <si>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</si>
  <si>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</si>
  <si>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</si>
  <si>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</si>
  <si>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</si>
  <si>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</si>
  <si>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</si>
  <si>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</si>
  <si>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</si>
  <si>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</si>
  <si>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</si>
  <si>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</si>
  <si>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</si>
  <si>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</si>
  <si>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</si>
  <si>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</si>
  <si>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</si>
  <si>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</si>
  <si>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</si>
  <si>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</si>
  <si>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</si>
  <si>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</si>
  <si>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</si>
  <si>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</si>
  <si>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</si>
  <si>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</si>
  <si>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</si>
  <si>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</si>
  <si>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</si>
  <si>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</si>
  <si>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</si>
  <si>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</si>
  <si>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</si>
  <si>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</si>
  <si>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</si>
  <si>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</si>
  <si>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</si>
  <si>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</si>
  <si>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</si>
  <si>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</si>
  <si>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</si>
  <si>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</si>
  <si>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</si>
  <si>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</si>
  <si>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</si>
  <si>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</si>
  <si>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</si>
  <si>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</si>
  <si>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</si>
  <si>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</si>
  <si>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</si>
  <si>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</si>
  <si>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</si>
  <si>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</si>
  <si>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</si>
  <si>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</si>
  <si>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</si>
  <si>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</si>
  <si>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</si>
  <si>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</si>
  <si>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</si>
  <si>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</si>
  <si>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</si>
  <si>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</si>
  <si>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</si>
  <si>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</si>
  <si>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</si>
  <si>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</si>
  <si>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</si>
  <si>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</si>
  <si>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</si>
  <si>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</si>
  <si>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</si>
  <si>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</si>
  <si>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</si>
  <si>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</si>
  <si>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</si>
  <si>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</si>
  <si>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</si>
  <si>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</si>
  <si>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</si>
  <si>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</si>
  <si>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</si>
  <si>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</si>
  <si>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</si>
  <si>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</si>
  <si>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</si>
  <si>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</si>
  <si>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</si>
  <si>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</si>
  <si>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</si>
  <si>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</si>
  <si>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</si>
  <si>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</si>
  <si>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</si>
  <si>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</si>
  <si>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</si>
  <si>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</si>
  <si>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</si>
  <si>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</si>
  <si>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</si>
  <si>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</si>
  <si>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</si>
  <si>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</si>
  <si>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</si>
  <si>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</si>
  <si>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</si>
  <si>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</si>
  <si>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</si>
  <si>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</si>
  <si>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</si>
  <si>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</si>
  <si>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</si>
  <si>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</si>
  <si>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</si>
  <si>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</si>
  <si>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</si>
  <si>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</si>
  <si>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</si>
  <si>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</si>
  <si>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</si>
  <si>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</si>
  <si>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</si>
  <si>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</si>
  <si>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</si>
  <si>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</si>
  <si>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</si>
  <si>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</si>
  <si>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</si>
  <si>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</si>
  <si>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</si>
  <si>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</si>
  <si>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</si>
  <si>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</si>
  <si>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</si>
  <si>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</si>
  <si>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</si>
  <si>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</si>
  <si>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</si>
  <si>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</si>
  <si>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</si>
  <si>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</si>
  <si>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</si>
  <si>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</si>
  <si>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</si>
  <si>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</si>
  <si>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</si>
  <si>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</si>
  <si>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</si>
  <si>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</si>
  <si>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</si>
  <si>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</si>
  <si>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</si>
  <si>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</si>
  <si>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</si>
  <si>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</si>
  <si>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</si>
  <si>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</si>
  <si>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</si>
  <si>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</si>
  <si>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</si>
  <si>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</si>
  <si>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</si>
  <si>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</si>
  <si>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</si>
  <si>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</si>
  <si>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</si>
  <si>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</si>
  <si>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</si>
  <si>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</si>
  <si>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</si>
  <si>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</si>
  <si>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</si>
  <si>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</si>
  <si>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</si>
  <si>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</si>
  <si>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</si>
  <si>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</si>
  <si>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</si>
  <si>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</si>
  <si>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</si>
  <si>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</si>
  <si>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</si>
  <si>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</si>
  <si>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</si>
  <si>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</si>
  <si>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</si>
  <si>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</si>
  <si>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</si>
  <si>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</si>
  <si>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</si>
  <si>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</si>
  <si>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</si>
  <si>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</si>
  <si>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</si>
  <si>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</si>
  <si>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</si>
  <si>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</si>
  <si>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</si>
  <si>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</si>
  <si>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</si>
  <si>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</si>
  <si>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</si>
  <si>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</si>
  <si>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</si>
  <si>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</si>
  <si>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</si>
  <si>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</si>
  <si>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</si>
  <si>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</si>
  <si>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</si>
  <si>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</si>
  <si>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</si>
  <si>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</si>
  <si>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</si>
  <si>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</si>
  <si>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</si>
  <si>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</si>
  <si>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</si>
  <si>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</si>
  <si>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</si>
  <si>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</si>
  <si>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</si>
  <si>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</si>
  <si>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</si>
  <si>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</si>
  <si>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</si>
  <si>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</si>
  <si>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</si>
  <si>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</si>
  <si>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</si>
  <si>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</si>
  <si>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</si>
  <si>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</si>
  <si>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</si>
  <si>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</si>
  <si>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</si>
  <si>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</si>
  <si>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</si>
  <si>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</si>
  <si>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</si>
  <si>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</si>
  <si>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</si>
  <si>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</si>
  <si>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</si>
  <si>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</si>
  <si>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</si>
  <si>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</si>
  <si>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</si>
  <si>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</si>
  <si>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</si>
  <si>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</si>
  <si>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</si>
  <si>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</si>
  <si>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</si>
  <si>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</si>
  <si>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</si>
  <si>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</si>
  <si>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</si>
  <si>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</si>
  <si>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</si>
  <si>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</si>
  <si>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</si>
  <si>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</si>
  <si>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</si>
  <si>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</si>
  <si>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</si>
  <si>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</si>
  <si>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</si>
  <si>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</si>
  <si>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</si>
  <si>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</si>
  <si>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</si>
  <si>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</si>
  <si>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</si>
  <si>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</si>
  <si>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</si>
  <si>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</si>
  <si>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</si>
  <si>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</si>
  <si>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</si>
  <si>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</si>
  <si>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</si>
  <si>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</si>
  <si>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</si>
  <si>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</si>
  <si>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</si>
  <si>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</si>
  <si>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</si>
  <si>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</si>
  <si>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</si>
  <si>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</si>
  <si>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</si>
  <si>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</si>
  <si>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</si>
  <si>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</si>
  <si>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</si>
  <si>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</si>
  <si>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</si>
  <si>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</si>
  <si>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</si>
  <si>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</si>
  <si>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</si>
  <si>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</si>
  <si>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</si>
  <si>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</si>
  <si>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</si>
  <si>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</si>
  <si>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</si>
  <si>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</si>
  <si>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</si>
  <si>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</si>
  <si>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</si>
  <si>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</si>
  <si>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</si>
  <si>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</si>
  <si>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</si>
  <si>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</si>
  <si>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</si>
  <si>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</si>
  <si>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</si>
  <si>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</si>
  <si>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</si>
  <si>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</si>
  <si>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</si>
  <si>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</si>
  <si>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</si>
  <si>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</si>
  <si>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</si>
  <si>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</si>
  <si>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</si>
  <si>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</si>
  <si>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</si>
  <si>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</si>
  <si>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</si>
  <si>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</si>
  <si>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</si>
  <si>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</si>
  <si>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</si>
  <si>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</si>
  <si>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</si>
  <si>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</si>
  <si>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</si>
  <si>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</si>
  <si>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</si>
  <si>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</si>
  <si>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</si>
  <si>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</si>
  <si>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</si>
  <si>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</si>
  <si>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</si>
  <si>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</si>
  <si>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</si>
  <si>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</si>
  <si>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</si>
  <si>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</si>
  <si>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</si>
  <si>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</si>
  <si>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</si>
  <si>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</si>
  <si>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</si>
  <si>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</si>
  <si>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</si>
  <si>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</si>
  <si>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</si>
  <si>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</si>
  <si>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</si>
  <si>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</si>
  <si>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</si>
  <si>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</si>
  <si>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</si>
  <si>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</si>
  <si>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</si>
  <si>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</si>
  <si>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</si>
  <si>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</si>
  <si>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</si>
  <si>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</si>
  <si>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</si>
  <si>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</si>
  <si>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</si>
  <si>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</si>
  <si>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</si>
  <si>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</si>
  <si>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</si>
  <si>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</si>
  <si>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</si>
  <si>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</si>
  <si>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</si>
  <si>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</si>
  <si>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</si>
  <si>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</si>
  <si>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</si>
  <si>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</si>
  <si>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</si>
  <si>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</si>
  <si>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</si>
  <si>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</si>
  <si>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</si>
  <si>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</si>
  <si>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</si>
  <si>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</si>
  <si>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</si>
  <si>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</si>
  <si>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</si>
  <si>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</si>
  <si>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</si>
  <si>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</si>
  <si>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</si>
  <si>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</si>
  <si>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</si>
  <si>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</si>
  <si>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</si>
  <si>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</si>
  <si>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</si>
  <si>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</si>
  <si>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</si>
  <si>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</si>
  <si>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</si>
  <si>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</si>
  <si>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</si>
  <si>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</si>
  <si>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</si>
  <si>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</si>
  <si>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</si>
  <si>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</si>
  <si>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</si>
  <si>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</si>
  <si>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</si>
  <si>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</si>
  <si>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</si>
  <si>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</si>
  <si>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</si>
  <si>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</si>
  <si>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</si>
  <si>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</si>
  <si>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</si>
  <si>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</si>
  <si>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</si>
  <si>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</si>
  <si>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</si>
  <si>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</si>
  <si>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</si>
  <si>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</si>
  <si>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</si>
  <si>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</si>
  <si>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</si>
  <si>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</si>
  <si>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</si>
  <si>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</si>
  <si>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</si>
  <si>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</si>
  <si>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</si>
  <si>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</si>
  <si>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</si>
  <si>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</si>
  <si>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</si>
  <si>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</si>
  <si>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</si>
  <si>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</si>
  <si>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</si>
  <si>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</si>
  <si>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</si>
  <si>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</si>
  <si>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</si>
  <si>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</si>
  <si>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</si>
  <si>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</si>
  <si>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</si>
  <si>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</si>
  <si>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</si>
  <si>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</si>
  <si>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</si>
  <si>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</si>
  <si>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</si>
  <si>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</si>
  <si>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</si>
  <si>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</si>
  <si>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</si>
  <si>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</si>
  <si>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</si>
  <si>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</si>
  <si>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</si>
  <si>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</si>
  <si>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</si>
  <si>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</si>
  <si>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</si>
  <si>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</si>
  <si>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</si>
  <si>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</si>
  <si>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</si>
  <si>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</si>
  <si>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</si>
  <si>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</si>
  <si>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</si>
  <si>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</si>
  <si>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</si>
  <si>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</si>
  <si>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</si>
  <si>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</si>
  <si>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</si>
  <si>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</si>
  <si>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</si>
  <si>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</si>
  <si>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</si>
  <si>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</si>
  <si>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</si>
  <si>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</si>
  <si>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</si>
  <si>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</si>
  <si>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</si>
  <si>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</si>
  <si>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</si>
  <si>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</si>
  <si>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</si>
  <si>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</si>
  <si>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</si>
  <si>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</si>
  <si>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</si>
  <si>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</si>
  <si>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</si>
  <si>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</si>
  <si>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</si>
  <si>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</si>
  <si>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</si>
  <si>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</si>
  <si>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</si>
  <si>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</si>
  <si>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</si>
  <si>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</si>
  <si>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</si>
  <si>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</si>
  <si>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</si>
  <si>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</si>
  <si>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</si>
  <si>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</si>
  <si>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</si>
  <si>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</si>
  <si>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</si>
  <si>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</si>
  <si>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</si>
  <si>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</si>
  <si>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</si>
  <si>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</si>
  <si>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</si>
  <si>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</si>
  <si>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</si>
  <si>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</si>
  <si>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</si>
  <si>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</si>
  <si>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</si>
  <si>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</si>
  <si>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</si>
  <si>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</si>
  <si>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</si>
  <si>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</si>
  <si>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</si>
  <si>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</si>
  <si>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</si>
  <si>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</si>
  <si>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</si>
  <si>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</si>
  <si>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</si>
  <si>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</si>
  <si>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</si>
  <si>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</si>
  <si>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</si>
  <si>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</si>
  <si>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</si>
  <si>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</si>
  <si>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</si>
  <si>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</si>
  <si>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</si>
  <si>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</si>
  <si>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</si>
  <si>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</si>
  <si>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</si>
  <si>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</si>
  <si>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</si>
  <si>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</si>
  <si>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</si>
  <si>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</si>
  <si>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</si>
  <si>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</si>
  <si>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</si>
  <si>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</si>
  <si>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</si>
  <si>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</si>
  <si>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</si>
  <si>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</si>
  <si>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</si>
  <si>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</si>
  <si>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</si>
  <si>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</si>
  <si>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</si>
  <si>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</si>
  <si>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</si>
  <si>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</si>
  <si>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</si>
  <si>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</si>
  <si>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</si>
  <si>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</si>
  <si>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</si>
  <si>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</si>
  <si>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</si>
  <si>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</si>
  <si>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</si>
  <si>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</si>
  <si>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</si>
  <si>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</si>
  <si>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</si>
  <si>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</si>
  <si>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</si>
  <si>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</si>
  <si>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</si>
  <si>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</si>
  <si>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</si>
  <si>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</si>
  <si>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</si>
  <si>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</si>
  <si>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</si>
  <si>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</si>
  <si>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</si>
  <si>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</si>
  <si>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</si>
  <si>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</si>
  <si>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</si>
  <si>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</si>
  <si>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</si>
  <si>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</si>
  <si>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</si>
  <si>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</si>
  <si>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</si>
  <si>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</si>
  <si>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</si>
  <si>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</si>
  <si>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</si>
  <si>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</si>
  <si>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</si>
  <si>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</si>
  <si>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</si>
  <si>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</si>
  <si>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</si>
  <si>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</si>
  <si>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</si>
  <si>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</si>
  <si>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</si>
  <si>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</si>
  <si>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</si>
  <si>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</si>
  <si>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</si>
  <si>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</si>
  <si>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</si>
  <si>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</si>
  <si>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</si>
  <si>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</si>
  <si>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</si>
  <si>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</si>
  <si>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</si>
  <si>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</si>
  <si>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</si>
  <si>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</si>
  <si>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</si>
  <si>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</si>
  <si>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</si>
  <si>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</si>
  <si>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</si>
  <si>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</si>
  <si>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</si>
  <si>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</si>
  <si>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</si>
  <si>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</si>
  <si>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</si>
  <si>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</si>
  <si>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</si>
  <si>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</si>
  <si>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</si>
  <si>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</si>
  <si>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</si>
  <si>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</si>
  <si>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</si>
  <si>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</si>
  <si>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</si>
  <si>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</si>
  <si>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</si>
  <si>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</si>
  <si>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</si>
  <si>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</si>
  <si>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</si>
  <si>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</si>
  <si>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</si>
  <si>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</si>
  <si>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</si>
  <si>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</si>
  <si>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</si>
  <si>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</si>
  <si>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</si>
  <si>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</si>
  <si>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</si>
  <si>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</si>
  <si>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</si>
  <si>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</si>
  <si>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</si>
  <si>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</si>
  <si>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</si>
  <si>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</si>
  <si>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</si>
  <si>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</si>
  <si>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</si>
  <si>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</si>
  <si>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</si>
  <si>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</si>
  <si>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</si>
  <si>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</si>
  <si>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</si>
  <si>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</si>
  <si>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</si>
  <si>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</si>
  <si>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</si>
  <si>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</si>
  <si>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</si>
  <si>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</si>
  <si>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</si>
  <si>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</si>
  <si>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</si>
  <si>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</si>
  <si>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</si>
  <si>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</si>
  <si>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</si>
  <si>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</si>
  <si>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</si>
  <si>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</si>
  <si>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</si>
  <si>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</si>
  <si>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</si>
  <si>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</si>
  <si>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</si>
  <si>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</si>
  <si>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</si>
  <si>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</si>
  <si>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</si>
  <si>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</si>
  <si>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</si>
  <si>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</si>
  <si>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</si>
  <si>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</si>
  <si>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</si>
  <si>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</si>
  <si>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</si>
  <si>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</si>
  <si>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</si>
  <si>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</si>
  <si>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</si>
  <si>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</si>
  <si>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</si>
  <si>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</si>
  <si>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</si>
  <si>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</si>
  <si>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</si>
  <si>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</si>
  <si>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</si>
  <si>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</si>
  <si>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</si>
  <si>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</si>
  <si>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</si>
  <si>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</si>
  <si>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</si>
  <si>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</si>
  <si>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</si>
  <si>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</si>
  <si>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</si>
  <si>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</si>
  <si>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</si>
  <si>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</si>
  <si>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</si>
  <si>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</si>
  <si>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</si>
  <si>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</si>
  <si>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</si>
  <si>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</si>
  <si>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</si>
  <si>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</si>
  <si>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</si>
  <si>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</si>
  <si>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</si>
  <si>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</si>
  <si>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</si>
  <si>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</si>
  <si>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</si>
  <si>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</si>
  <si>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</si>
  <si>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</si>
  <si>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</si>
  <si>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</si>
  <si>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</si>
  <si>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</si>
  <si>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</si>
  <si>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</si>
  <si>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</si>
  <si>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</si>
  <si>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</si>
  <si>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</si>
  <si>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</si>
  <si>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</si>
  <si>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</si>
  <si>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</si>
  <si>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</si>
  <si>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</si>
  <si>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</si>
  <si>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</si>
  <si>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</si>
  <si>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</si>
  <si>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</si>
  <si>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</si>
  <si>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</si>
  <si>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</si>
  <si>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</si>
  <si>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</si>
  <si>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</si>
  <si>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</si>
  <si>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</si>
  <si>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</si>
  <si>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</si>
  <si>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</si>
  <si>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</si>
  <si>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</si>
  <si>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</si>
  <si>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</si>
  <si>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</si>
  <si>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</si>
  <si>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</si>
  <si>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</si>
  <si>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</si>
  <si>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</si>
  <si>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</si>
  <si>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</si>
  <si>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</si>
  <si>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</si>
  <si>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</si>
  <si>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</si>
  <si>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</si>
  <si>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</si>
  <si>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</si>
  <si>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</si>
  <si>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</si>
  <si>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</si>
  <si>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</si>
  <si>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</si>
  <si>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</si>
  <si>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</si>
  <si>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</si>
  <si>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</si>
  <si>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</si>
  <si>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</si>
  <si>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</si>
  <si>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</si>
  <si>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</si>
  <si>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</si>
  <si>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</si>
  <si>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</si>
  <si>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</si>
  <si>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</si>
  <si>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</si>
  <si>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</si>
  <si>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</si>
  <si>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</si>
  <si>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</si>
  <si>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</si>
  <si>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</si>
  <si>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</si>
  <si>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</si>
  <si>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</si>
  <si>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</si>
  <si>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</si>
  <si>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</si>
  <si>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</si>
  <si>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</si>
  <si>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</si>
  <si>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</si>
  <si>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</si>
  <si>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</si>
  <si>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</si>
  <si>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</si>
  <si>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</si>
  <si>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</si>
  <si>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</si>
  <si>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</si>
  <si>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</si>
  <si>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</si>
  <si>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</si>
  <si>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</si>
  <si>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</si>
  <si>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</si>
  <si>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</si>
  <si>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</si>
  <si>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</si>
  <si>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</si>
  <si>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</si>
  <si>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</si>
  <si>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</si>
  <si>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</si>
  <si>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</si>
  <si>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</si>
  <si>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</si>
  <si>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</si>
  <si>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</si>
  <si>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</si>
  <si>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</si>
  <si>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</si>
  <si>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</si>
  <si>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</si>
  <si>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</si>
  <si>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</si>
  <si>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</si>
  <si>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</si>
  <si>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</si>
  <si>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</si>
  <si>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</si>
  <si>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</si>
  <si>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</si>
  <si>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</si>
  <si>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</si>
  <si>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</si>
  <si>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</si>
  <si>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</si>
  <si>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</si>
  <si>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</si>
  <si>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</si>
  <si>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</si>
  <si>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</si>
  <si>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</si>
  <si>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</si>
  <si>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</si>
  <si>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</si>
  <si>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</si>
  <si>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</si>
  <si>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</si>
  <si>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</si>
  <si>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</si>
  <si>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</si>
  <si>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</si>
  <si>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</si>
  <si>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</si>
  <si>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</si>
  <si>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</si>
  <si>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</si>
  <si>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</si>
  <si>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</si>
  <si>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</si>
  <si>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</si>
  <si>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</si>
  <si>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</si>
  <si>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</si>
  <si>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</si>
  <si>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</si>
  <si>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</si>
  <si>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</si>
  <si>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</si>
  <si>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</si>
  <si>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</si>
  <si>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</si>
  <si>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</si>
  <si>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</si>
  <si>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</si>
  <si>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</si>
  <si>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</si>
  <si>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</si>
  <si>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</si>
  <si>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</si>
  <si>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</si>
  <si>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</si>
  <si>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</si>
  <si>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</si>
  <si>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</si>
  <si>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</si>
  <si>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</si>
  <si>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</si>
  <si>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</si>
  <si>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</si>
  <si>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</si>
  <si>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</si>
  <si>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</si>
  <si>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</si>
  <si>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</si>
  <si>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</si>
  <si>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</si>
  <si>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</si>
  <si>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</si>
  <si>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</si>
  <si>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</si>
  <si>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</si>
  <si>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</si>
  <si>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</si>
  <si>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</si>
  <si>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</si>
  <si>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</si>
  <si>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</si>
  <si>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</si>
  <si>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</si>
  <si>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</si>
  <si>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</si>
  <si>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</si>
  <si>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</si>
  <si>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</si>
  <si>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</si>
  <si>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</si>
  <si>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</si>
  <si>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</si>
  <si>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</si>
  <si>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</si>
  <si>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</si>
  <si>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</si>
  <si>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</si>
  <si>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</si>
  <si>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</si>
  <si>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</si>
  <si>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</si>
  <si>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</si>
  <si>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</si>
  <si>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</si>
  <si>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</si>
  <si>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</si>
  <si>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</si>
  <si>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</si>
  <si>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</si>
  <si>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</si>
  <si>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</si>
  <si>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</si>
  <si>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</si>
  <si>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</si>
  <si>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</si>
  <si>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</si>
  <si>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</si>
  <si>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</si>
  <si>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</si>
  <si>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</si>
  <si>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</si>
  <si>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</si>
  <si>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</si>
  <si>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</si>
  <si>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</si>
  <si>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</si>
  <si>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</si>
  <si>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</si>
  <si>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</si>
  <si>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</si>
  <si>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</si>
  <si>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</si>
  <si>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</si>
  <si>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</si>
  <si>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</si>
  <si>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</si>
  <si>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</si>
  <si>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</si>
  <si>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</si>
  <si>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</si>
  <si>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</si>
  <si>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</si>
  <si>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</si>
  <si>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</si>
  <si>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</si>
  <si>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</si>
  <si>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</si>
  <si>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</si>
  <si>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</si>
  <si>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</si>
  <si>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</si>
  <si>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</si>
  <si>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</si>
  <si>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</si>
  <si>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</si>
  <si>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</si>
  <si>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</si>
  <si>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</si>
  <si>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</si>
  <si>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</si>
  <si>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</si>
  <si>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</si>
  <si>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</si>
  <si>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</si>
  <si>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</si>
  <si>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</si>
  <si>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</si>
  <si>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</si>
  <si>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</si>
  <si>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</si>
  <si>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</si>
  <si>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</si>
  <si>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</si>
  <si>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</si>
  <si>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</si>
  <si>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</si>
  <si>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</si>
  <si>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</si>
  <si>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</si>
  <si>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</si>
  <si>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</si>
  <si>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</si>
  <si>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</si>
  <si>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</si>
  <si>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</si>
  <si>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</si>
  <si>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</si>
  <si>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</si>
  <si>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</si>
  <si>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</si>
  <si>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</si>
  <si>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</si>
  <si>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</si>
  <si>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</si>
  <si>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</si>
  <si>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</si>
  <si>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</si>
  <si>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</si>
  <si>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</si>
  <si>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</si>
  <si>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</si>
  <si>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</si>
  <si>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</si>
  <si>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</si>
  <si>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</si>
  <si>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</si>
  <si>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</si>
  <si>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</si>
  <si>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</si>
  <si>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</si>
  <si>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</si>
  <si>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</si>
  <si>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</si>
  <si>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</si>
  <si>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</si>
  <si>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</si>
  <si>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</si>
  <si>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</si>
  <si>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</si>
  <si>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</si>
  <si>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</si>
  <si>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</si>
  <si>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</si>
  <si>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</si>
  <si>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</si>
  <si>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</si>
  <si>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</si>
  <si>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</si>
  <si>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</si>
  <si>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</si>
  <si>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</si>
  <si>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</si>
  <si>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</si>
  <si>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</si>
  <si>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</si>
  <si>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</si>
  <si>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</si>
  <si>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</si>
  <si>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</si>
  <si>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</si>
  <si>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</si>
  <si>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</si>
  <si>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</si>
  <si>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</si>
  <si>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</si>
  <si>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</si>
  <si>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</si>
  <si>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</si>
  <si>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</si>
  <si>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</si>
  <si>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</si>
  <si>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</si>
  <si>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</si>
  <si>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</si>
  <si>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</si>
  <si>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</si>
  <si>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</si>
  <si>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</si>
  <si>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</si>
  <si>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</si>
  <si>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</si>
  <si>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</si>
  <si>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</si>
  <si>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</si>
  <si>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</si>
  <si>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</si>
  <si>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</si>
  <si>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</si>
  <si>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</si>
  <si>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</si>
  <si>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</si>
  <si>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</si>
  <si>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</si>
  <si>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</si>
  <si>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</si>
  <si>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</si>
  <si>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</si>
  <si>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</si>
  <si>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</si>
  <si>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</si>
  <si>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</si>
  <si>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</si>
  <si>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</si>
  <si>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</si>
  <si>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</si>
  <si>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</si>
  <si>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</si>
  <si>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</si>
  <si>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</si>
  <si>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</si>
  <si>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</si>
  <si>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</si>
  <si>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</si>
  <si>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</si>
  <si>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</si>
  <si>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</si>
  <si>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</si>
  <si>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</si>
  <si>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</si>
  <si>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</si>
  <si>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</si>
  <si>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</si>
  <si>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</si>
  <si>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</si>
  <si>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</si>
  <si>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</si>
  <si>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</si>
  <si>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</si>
  <si>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</si>
  <si>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</si>
  <si>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</si>
  <si>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</si>
  <si>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</si>
  <si>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</si>
  <si>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</si>
  <si>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</si>
  <si>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</si>
  <si>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</si>
  <si>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</si>
  <si>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</si>
  <si>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</si>
  <si>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</si>
  <si>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</si>
  <si>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</si>
  <si>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</si>
  <si>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</si>
  <si>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</si>
  <si>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</si>
  <si>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</si>
  <si>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</si>
  <si>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</si>
  <si>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</si>
  <si>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</si>
  <si>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</si>
  <si>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</si>
  <si>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</si>
  <si>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</si>
  <si>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</si>
  <si>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</si>
  <si>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</si>
  <si>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</si>
  <si>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</si>
  <si>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</si>
  <si>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</si>
  <si>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</si>
  <si>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</si>
  <si>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</si>
  <si>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</si>
  <si>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</si>
  <si>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</si>
  <si>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</si>
  <si>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</si>
  <si>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</si>
  <si>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</si>
  <si>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</si>
  <si>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</si>
  <si>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</si>
  <si>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</si>
  <si>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</si>
  <si>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</si>
  <si>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</si>
  <si>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</si>
  <si>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</si>
  <si>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</si>
  <si>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</si>
  <si>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</si>
  <si>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</si>
  <si>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</si>
  <si>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</si>
  <si>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</si>
  <si>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</si>
  <si>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</si>
  <si>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</si>
  <si>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</si>
  <si>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</si>
  <si>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</si>
  <si>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</si>
  <si>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</si>
  <si>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</si>
  <si>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</si>
  <si>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</si>
  <si>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</si>
  <si>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</si>
  <si>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</si>
  <si>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</si>
  <si>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</si>
  <si>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</si>
  <si>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</si>
  <si>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</si>
  <si>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</si>
  <si>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</si>
  <si>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</si>
  <si>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</si>
  <si>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</si>
  <si>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</si>
  <si>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</si>
  <si>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</si>
  <si>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</si>
  <si>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</si>
  <si>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</si>
  <si>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</si>
  <si>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</si>
  <si>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</si>
  <si>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</si>
  <si>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</si>
  <si>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</si>
  <si>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</si>
  <si>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</si>
  <si>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</si>
  <si>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</si>
  <si>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</si>
  <si>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</si>
  <si>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</si>
  <si>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</si>
  <si>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</si>
  <si>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</si>
  <si>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</si>
  <si>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</si>
  <si>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</si>
  <si>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</si>
  <si>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</si>
  <si>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</si>
  <si>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</si>
  <si>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</si>
  <si>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</si>
  <si>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</si>
  <si>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</si>
  <si>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</si>
  <si>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</si>
  <si>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</si>
  <si>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</si>
  <si>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</si>
  <si>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</si>
  <si>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</si>
  <si>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</si>
  <si>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</si>
  <si>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</si>
  <si>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</si>
  <si>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</si>
  <si>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</si>
  <si>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</si>
  <si>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</si>
  <si>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</si>
  <si>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</si>
  <si>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</si>
  <si>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</si>
  <si>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</si>
  <si>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</si>
  <si>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</si>
  <si>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</si>
  <si>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</si>
  <si>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</si>
  <si>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</si>
  <si>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</si>
  <si>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</si>
  <si>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</si>
  <si>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</si>
  <si>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</si>
  <si>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</si>
  <si>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</si>
  <si>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</si>
  <si>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</si>
  <si>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</si>
  <si>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</si>
  <si>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</si>
  <si>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</si>
  <si>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</si>
  <si>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</si>
  <si>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</si>
  <si>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</si>
  <si>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</si>
  <si>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</si>
  <si>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</si>
  <si>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</si>
  <si>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</si>
  <si>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</si>
  <si>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</si>
  <si>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</si>
  <si>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</si>
  <si>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</si>
  <si>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</si>
  <si>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</si>
  <si>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</si>
  <si>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</si>
  <si>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</si>
  <si>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</si>
  <si>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</si>
  <si>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</si>
  <si>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</si>
  <si>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</si>
  <si>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</si>
  <si>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</si>
  <si>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</si>
  <si>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</si>
  <si>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</si>
  <si>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</si>
  <si>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</si>
  <si>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</si>
  <si>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</si>
  <si>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</si>
  <si>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</si>
  <si>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</si>
  <si>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</si>
  <si>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</si>
  <si>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</si>
  <si>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</si>
  <si>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</si>
  <si>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</si>
  <si>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</si>
  <si>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</si>
  <si>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</si>
  <si>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</si>
  <si>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</si>
  <si>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</si>
  <si>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</si>
  <si>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</si>
  <si>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</si>
  <si>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</si>
  <si>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</si>
  <si>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</si>
  <si>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</si>
  <si>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</si>
  <si>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</si>
  <si>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</si>
  <si>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</si>
  <si>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</si>
  <si>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</si>
  <si>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</si>
  <si>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</si>
  <si>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</si>
  <si>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</si>
  <si>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</si>
  <si>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</si>
  <si>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</si>
  <si>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</si>
  <si>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</si>
  <si>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</si>
  <si>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</si>
  <si>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</si>
  <si>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</si>
  <si>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</si>
  <si>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</si>
  <si>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</si>
  <si>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</si>
  <si>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</si>
  <si>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</si>
  <si>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</si>
  <si>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</si>
  <si>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</si>
  <si>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</si>
  <si>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</si>
  <si>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</si>
  <si>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</si>
  <si>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</si>
  <si>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</si>
  <si>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</si>
  <si>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</si>
  <si>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</si>
  <si>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</si>
  <si>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</si>
  <si>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</si>
  <si>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</si>
  <si>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</si>
  <si>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</si>
  <si>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</si>
  <si>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</si>
  <si>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</si>
  <si>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</si>
  <si>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</si>
  <si>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</si>
  <si>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</si>
  <si>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</si>
  <si>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</si>
  <si>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</si>
  <si>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</si>
  <si>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</si>
  <si>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</si>
  <si>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</si>
  <si>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</si>
  <si>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</si>
  <si>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</si>
  <si>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</si>
  <si>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</si>
  <si>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</si>
  <si>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</si>
  <si>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</si>
  <si>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</si>
  <si>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</si>
  <si>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</si>
  <si>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</si>
  <si>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</si>
  <si>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</si>
  <si>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</si>
  <si>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</si>
  <si>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</si>
  <si>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</si>
  <si>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</si>
  <si>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</si>
  <si>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</si>
  <si>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</si>
  <si>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</si>
  <si>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</si>
  <si>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</si>
  <si>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</si>
  <si>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</si>
  <si>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</si>
  <si>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</si>
  <si>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</si>
  <si>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</si>
  <si>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</si>
  <si>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</si>
  <si>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</si>
  <si>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</si>
  <si>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</si>
  <si>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</si>
  <si>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</si>
  <si>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</si>
  <si>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</si>
  <si>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</si>
  <si>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</si>
  <si>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</si>
  <si>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</si>
  <si>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</si>
  <si>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</si>
  <si>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</si>
  <si>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</si>
  <si>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</si>
  <si>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</si>
  <si>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</si>
  <si>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</si>
  <si>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</si>
  <si>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</si>
  <si>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</si>
  <si>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</si>
  <si>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</si>
  <si>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</si>
  <si>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</si>
  <si>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</si>
  <si>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</si>
  <si>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</si>
  <si>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</si>
  <si>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</si>
  <si>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</si>
  <si>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</si>
  <si>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</si>
  <si>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</si>
  <si>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</si>
  <si>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</si>
  <si>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</si>
  <si>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</si>
  <si>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</si>
  <si>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</si>
  <si>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</si>
  <si>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</si>
  <si>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</si>
  <si>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</si>
  <si>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</si>
  <si>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</si>
  <si>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</si>
  <si>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</si>
  <si>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</si>
  <si>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</si>
  <si>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</si>
  <si>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</si>
  <si>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</si>
  <si>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</si>
  <si>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</si>
  <si>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</si>
  <si>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</si>
  <si>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</si>
  <si>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</si>
  <si>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</si>
  <si>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</si>
  <si>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</si>
  <si>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</si>
  <si>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</si>
  <si>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</si>
  <si>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</si>
  <si>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</si>
  <si>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</si>
  <si>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</si>
  <si>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</si>
  <si>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</si>
  <si>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</si>
  <si>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</si>
  <si>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</si>
  <si>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</si>
  <si>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</si>
  <si>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</si>
  <si>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</si>
  <si>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</si>
  <si>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</si>
  <si>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</si>
  <si>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</si>
  <si>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</si>
  <si>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</si>
  <si>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</si>
  <si>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</si>
  <si>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</si>
  <si>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</si>
  <si>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</si>
  <si>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</si>
  <si>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</si>
  <si>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</si>
  <si>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</si>
  <si>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</si>
  <si>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</si>
  <si>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</si>
  <si>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</si>
  <si>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</si>
  <si>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</si>
  <si>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</si>
  <si>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</si>
  <si>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</si>
  <si>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</si>
  <si>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</si>
  <si>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</si>
  <si>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</si>
  <si>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</si>
  <si>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</si>
  <si>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</si>
  <si>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</si>
  <si>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</si>
  <si>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</si>
  <si>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</si>
  <si>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</si>
  <si>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</si>
  <si>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</si>
  <si>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</si>
  <si>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</si>
  <si>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</si>
  <si>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</si>
  <si>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</si>
  <si>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</si>
  <si>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</si>
  <si>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</si>
  <si>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</si>
  <si>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</si>
  <si>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</si>
  <si>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</si>
  <si>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</si>
  <si>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</si>
  <si>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</si>
  <si>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</si>
  <si>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</si>
  <si>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</si>
  <si>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</si>
  <si>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</si>
  <si>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</si>
  <si>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</si>
  <si>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</si>
  <si>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</si>
  <si>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</si>
  <si>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</si>
  <si>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</si>
  <si>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</si>
  <si>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</si>
  <si>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</si>
  <si>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</si>
  <si>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</si>
  <si>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</si>
  <si>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</si>
  <si>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</si>
  <si>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</si>
  <si>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</si>
  <si>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</si>
  <si>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</si>
  <si>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</si>
  <si>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</si>
  <si>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</si>
  <si>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</si>
  <si>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</si>
  <si>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</si>
  <si>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</si>
  <si>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</si>
  <si>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</si>
  <si>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</si>
  <si>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</si>
  <si>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</si>
  <si>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</si>
  <si>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</si>
  <si>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</si>
  <si>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</si>
  <si>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</si>
  <si>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</si>
  <si>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</si>
  <si>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</si>
  <si>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</si>
  <si>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</si>
  <si>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</si>
  <si>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</si>
  <si>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</si>
  <si>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</si>
  <si>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</si>
  <si>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</si>
  <si>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</si>
  <si>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</si>
  <si>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</si>
  <si>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</si>
  <si>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</si>
  <si>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</si>
  <si>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</si>
  <si>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</si>
  <si>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</si>
  <si>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</si>
  <si>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</si>
  <si>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</si>
  <si>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</si>
  <si>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</si>
  <si>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</si>
  <si>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</si>
  <si>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</si>
  <si>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</si>
  <si>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</si>
  <si>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</si>
  <si>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</si>
  <si>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</si>
  <si>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</si>
  <si>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</si>
  <si>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</si>
  <si>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</si>
  <si>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</si>
  <si>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</si>
  <si>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</si>
  <si>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</si>
  <si>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</si>
  <si>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</si>
  <si>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</si>
  <si>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</si>
  <si>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</si>
  <si>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</si>
  <si>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</si>
  <si>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</si>
  <si>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</si>
  <si>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</si>
  <si>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</si>
  <si>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</si>
  <si>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</si>
  <si>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</si>
  <si>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</si>
  <si>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</si>
  <si>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</si>
  <si>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</si>
  <si>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</si>
  <si>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</si>
  <si>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</si>
  <si>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</si>
  <si>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</si>
  <si>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</si>
  <si>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</si>
  <si>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</si>
  <si>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</si>
  <si>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</si>
  <si>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</si>
  <si>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</si>
  <si>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</si>
  <si>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</si>
  <si>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</si>
  <si>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</si>
  <si>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</si>
  <si>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</si>
  <si>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</si>
  <si>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</si>
  <si>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</si>
  <si>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</si>
  <si>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</si>
  <si>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</si>
  <si>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</si>
  <si>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</si>
  <si>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</si>
  <si>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</si>
  <si>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</si>
  <si>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</si>
  <si>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</si>
  <si>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</si>
  <si>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</si>
  <si>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</si>
  <si>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</si>
  <si>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</si>
  <si>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</si>
  <si>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</si>
  <si>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</si>
  <si>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</si>
  <si>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</si>
  <si>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</si>
  <si>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</si>
  <si>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</si>
  <si>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</si>
  <si>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</si>
  <si>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</si>
  <si>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</si>
  <si>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</si>
  <si>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</si>
  <si>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</si>
  <si>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</si>
  <si>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</si>
  <si>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</si>
  <si>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</si>
  <si>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</si>
  <si>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</si>
  <si>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</si>
  <si>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</si>
  <si>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</si>
  <si>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</si>
  <si>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</si>
  <si>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</si>
  <si>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</si>
  <si>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</si>
  <si>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</si>
  <si>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</si>
  <si>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</si>
  <si>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</si>
  <si>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</si>
  <si>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</si>
  <si>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</si>
  <si>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</si>
  <si>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</si>
  <si>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</si>
  <si>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</si>
  <si>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</si>
  <si>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</si>
  <si>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</si>
  <si>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</si>
  <si>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</si>
  <si>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</si>
  <si>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</si>
  <si>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</si>
  <si>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</si>
  <si>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</si>
  <si>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</si>
  <si>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</si>
  <si>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</si>
  <si>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</si>
  <si>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</si>
  <si>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</si>
  <si>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</si>
  <si>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</si>
  <si>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</si>
  <si>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</si>
  <si>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</si>
  <si>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</si>
  <si>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</si>
  <si>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</si>
  <si>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</si>
  <si>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</si>
  <si>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</si>
  <si>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</si>
  <si>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</si>
  <si>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</si>
  <si>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</si>
  <si>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</si>
  <si>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</si>
  <si>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</si>
  <si>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</si>
  <si>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</si>
  <si>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</si>
  <si>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</si>
  <si>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</si>
  <si>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</si>
  <si>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</si>
  <si>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</si>
  <si>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</si>
  <si>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</si>
  <si>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</si>
  <si>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</si>
  <si>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</si>
  <si>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</si>
  <si>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</si>
  <si>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</si>
  <si>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</si>
  <si>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</si>
  <si>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</si>
  <si>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</si>
  <si>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</si>
  <si>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</si>
  <si>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</si>
  <si>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</si>
  <si>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</si>
  <si>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</si>
  <si>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</si>
  <si>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</si>
  <si>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</si>
  <si>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</si>
  <si>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</si>
  <si>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</si>
  <si>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</si>
  <si>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</si>
  <si>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</si>
  <si>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</si>
  <si>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</si>
  <si>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</si>
  <si>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</si>
  <si>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</si>
  <si>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</si>
  <si>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</si>
  <si>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</si>
  <si>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</si>
  <si>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</si>
  <si>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</si>
  <si>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</si>
  <si>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</si>
  <si>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</si>
  <si>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</si>
  <si>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</si>
  <si>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</si>
  <si>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</si>
  <si>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</si>
  <si>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</si>
  <si>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</si>
  <si>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</si>
  <si>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</si>
  <si>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</si>
  <si>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</si>
  <si>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</si>
  <si>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</si>
  <si>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</si>
  <si>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</si>
  <si>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</si>
  <si>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</si>
  <si>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</si>
  <si>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</si>
  <si>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</si>
  <si>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</si>
  <si>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</si>
  <si>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</si>
  <si>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</si>
  <si>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</si>
  <si>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</si>
  <si>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</si>
  <si>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</si>
  <si>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</si>
  <si>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</si>
  <si>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</si>
  <si>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</si>
  <si>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</si>
  <si>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</si>
  <si>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</si>
  <si>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</si>
  <si>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</si>
  <si>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</si>
  <si>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</si>
  <si>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</si>
  <si>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</si>
  <si>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</si>
  <si>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</si>
  <si>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</si>
  <si>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</si>
  <si>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</si>
  <si>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</si>
  <si>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</si>
  <si>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</si>
  <si>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</si>
  <si>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</si>
  <si>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</si>
  <si>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</si>
  <si>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</si>
  <si>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</si>
  <si>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</si>
  <si>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</si>
  <si>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</si>
  <si>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</si>
  <si>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</si>
  <si>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</si>
  <si>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</si>
  <si>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</si>
  <si>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</si>
  <si>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</si>
  <si>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</si>
  <si>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</si>
  <si>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</si>
  <si>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</si>
  <si>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</si>
  <si>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</si>
  <si>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</si>
  <si>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</si>
  <si>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</si>
  <si>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</si>
  <si>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</si>
  <si>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</si>
  <si>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</si>
  <si>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</si>
  <si>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</si>
  <si>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</si>
  <si>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</si>
  <si>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</si>
  <si>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</si>
  <si>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</si>
  <si>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</si>
  <si>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</si>
  <si>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</si>
  <si>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</si>
  <si>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</si>
  <si>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</si>
  <si>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</si>
  <si>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</si>
  <si>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</si>
  <si>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</si>
  <si>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</si>
  <si>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</si>
  <si>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</si>
  <si>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</si>
  <si>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</si>
  <si>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</si>
  <si>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</si>
  <si>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</si>
  <si>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</si>
  <si>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</si>
  <si>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</si>
  <si>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</si>
  <si>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</si>
  <si>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</si>
  <si>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</si>
  <si>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</si>
  <si>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</si>
  <si>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</si>
  <si>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</si>
  <si>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</si>
  <si>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</si>
  <si>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</si>
  <si>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</si>
  <si>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</si>
  <si>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</si>
  <si>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</si>
  <si>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</si>
  <si>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</si>
  <si>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</si>
  <si>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</si>
  <si>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</si>
  <si>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</si>
  <si>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</si>
  <si>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</si>
  <si>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</si>
  <si>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</si>
  <si>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</si>
  <si>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</si>
  <si>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</si>
  <si>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</si>
  <si>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</si>
  <si>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</si>
  <si>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</si>
  <si>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</si>
  <si>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</si>
  <si>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</si>
  <si>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</si>
  <si>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</si>
  <si>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</si>
  <si>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</si>
  <si>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</si>
  <si>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</si>
  <si>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</si>
  <si>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</si>
  <si>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</si>
  <si>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</si>
  <si>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</si>
  <si>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</si>
  <si>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</si>
  <si>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</si>
  <si>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</si>
  <si>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</si>
  <si>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</si>
  <si>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</si>
  <si>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</si>
  <si>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</si>
  <si>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</si>
  <si>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</si>
  <si>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</si>
  <si>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</si>
  <si>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</si>
  <si>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</si>
  <si>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</si>
  <si>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</si>
  <si>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</si>
  <si>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</si>
  <si>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</si>
  <si>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</si>
  <si>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</si>
  <si>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</si>
  <si>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</si>
  <si>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</si>
  <si>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</si>
  <si>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</si>
  <si>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</si>
  <si>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</si>
  <si>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</si>
  <si>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</si>
  <si>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</si>
  <si>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</si>
  <si>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</si>
  <si>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</si>
  <si>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</si>
  <si>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</si>
  <si>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</si>
  <si>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</si>
  <si>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</si>
  <si>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</si>
  <si>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</si>
  <si>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</si>
  <si>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</si>
  <si>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</si>
  <si>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</si>
  <si>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</si>
  <si>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</si>
  <si>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</si>
  <si>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</si>
  <si>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</si>
  <si>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</si>
  <si>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</si>
  <si>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</si>
  <si>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</si>
  <si>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</si>
  <si>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</si>
  <si>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</si>
  <si>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</si>
  <si>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</si>
  <si>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</si>
  <si>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</si>
  <si>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</si>
  <si>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</si>
  <si>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</si>
  <si>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</si>
  <si>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</si>
  <si>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</si>
  <si>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</si>
  <si>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</si>
  <si>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</si>
  <si>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</si>
  <si>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</si>
  <si>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</si>
  <si>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</si>
  <si>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</si>
  <si>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</si>
  <si>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</si>
  <si>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</si>
  <si>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</si>
  <si>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</si>
  <si>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</si>
  <si>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</si>
  <si>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</si>
  <si>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</si>
  <si>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</si>
  <si>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</si>
  <si>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</si>
  <si>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</si>
  <si>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</si>
  <si>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</si>
  <si>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</si>
  <si>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</si>
  <si>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</si>
  <si>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</si>
  <si>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</si>
  <si>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</si>
  <si>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</si>
  <si>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</si>
  <si>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</si>
  <si>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</si>
  <si>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</si>
  <si>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</si>
  <si>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</si>
  <si>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</si>
  <si>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</si>
  <si>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</si>
  <si>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</si>
  <si>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</si>
  <si>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</si>
  <si>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</si>
  <si>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</si>
  <si>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</si>
  <si>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</si>
  <si>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</si>
  <si>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</si>
  <si>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</si>
  <si>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</si>
  <si>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</si>
  <si>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</si>
  <si>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</si>
  <si>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</si>
  <si>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</si>
  <si>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</si>
  <si>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</si>
  <si>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</si>
  <si>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</si>
  <si>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</si>
  <si>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</si>
  <si>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</si>
  <si>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</si>
  <si>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</si>
  <si>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</si>
  <si>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</si>
  <si>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</si>
  <si>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</si>
  <si>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</si>
  <si>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</si>
  <si>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</si>
  <si>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</si>
  <si>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</si>
  <si>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</si>
  <si>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</si>
  <si>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</si>
  <si>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</si>
  <si>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</si>
  <si>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</si>
  <si>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</si>
  <si>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</si>
  <si>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</si>
  <si>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</si>
  <si>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</si>
  <si>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</si>
  <si>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</si>
  <si>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</si>
  <si>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</si>
  <si>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</si>
  <si>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</si>
  <si>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</si>
  <si>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</si>
  <si>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</si>
  <si>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</si>
  <si>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</si>
  <si>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</si>
  <si>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</si>
  <si>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</si>
  <si>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</si>
  <si>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</si>
  <si>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</si>
  <si>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</si>
  <si>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</si>
  <si>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</si>
  <si>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</si>
  <si>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</si>
  <si>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</si>
  <si>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</si>
  <si>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</si>
  <si>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</si>
  <si>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</si>
  <si>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</si>
  <si>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</si>
  <si>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</si>
  <si>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</si>
  <si>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</si>
  <si>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</si>
  <si>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</si>
  <si>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</si>
  <si>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</si>
  <si>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</si>
  <si>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</si>
  <si>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</si>
  <si>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</si>
  <si>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</si>
  <si>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</si>
  <si>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</si>
  <si>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</si>
  <si>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</si>
  <si>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</si>
  <si>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</si>
  <si>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</si>
  <si>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</si>
  <si>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</si>
  <si>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</si>
  <si>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</si>
  <si>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</si>
  <si>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</si>
  <si>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</si>
  <si>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</si>
  <si>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</si>
  <si>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</si>
  <si>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</si>
  <si>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</si>
  <si>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</si>
  <si>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</si>
  <si>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</si>
  <si>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</si>
  <si>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</si>
  <si>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</si>
  <si>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</si>
  <si>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</si>
  <si>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</si>
  <si>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</si>
  <si>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</si>
  <si>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</si>
  <si>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</si>
  <si>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</si>
  <si>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</si>
  <si>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</si>
  <si>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</si>
  <si>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</si>
  <si>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</si>
  <si>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</si>
  <si>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</si>
  <si>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</si>
  <si>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</si>
  <si>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</si>
  <si>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</si>
  <si>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</si>
  <si>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</si>
  <si>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</si>
  <si>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</si>
  <si>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</si>
  <si>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</si>
  <si>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</si>
  <si>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</si>
  <si>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</si>
  <si>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</si>
  <si>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</si>
  <si>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</si>
  <si>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</si>
  <si>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</si>
  <si>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</si>
  <si>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</si>
  <si>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</si>
  <si>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</si>
  <si>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</si>
  <si>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</si>
  <si>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</si>
  <si>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</si>
  <si>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</si>
  <si>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</si>
  <si>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</si>
  <si>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</si>
  <si>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</si>
  <si>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</si>
  <si>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</si>
  <si>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</si>
  <si>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</si>
  <si>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</si>
  <si>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</si>
  <si>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</si>
  <si>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</si>
  <si>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</si>
  <si>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</si>
  <si>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</si>
  <si>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</si>
  <si>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</si>
  <si>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</si>
  <si>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</si>
  <si>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</si>
  <si>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</si>
  <si>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</si>
  <si>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</si>
  <si>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</si>
  <si>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</si>
  <si>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</si>
  <si>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</si>
  <si>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</si>
  <si>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</si>
  <si>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</si>
  <si>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</si>
  <si>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</si>
  <si>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</si>
  <si>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</si>
  <si>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</si>
  <si>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</si>
  <si>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</si>
  <si>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</si>
  <si>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</si>
  <si>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</si>
  <si>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</si>
  <si>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</si>
  <si>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</si>
  <si>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</si>
  <si>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</si>
  <si>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</si>
  <si>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</si>
  <si>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</si>
  <si>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</si>
  <si>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</si>
  <si>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</si>
  <si>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</si>
  <si>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</si>
  <si>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</si>
  <si>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</si>
  <si>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</si>
  <si>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</si>
  <si>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</si>
  <si>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</si>
  <si>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</si>
  <si>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</si>
  <si>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</si>
  <si>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</si>
  <si>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</si>
  <si>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</si>
  <si>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</si>
  <si>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</si>
  <si>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</si>
  <si>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</si>
  <si>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</si>
  <si>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</si>
  <si>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</si>
  <si>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</si>
  <si>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</si>
  <si>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</si>
  <si>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</si>
  <si>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</si>
  <si>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</si>
  <si>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</si>
  <si>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</si>
  <si>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</si>
  <si>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</si>
  <si>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</si>
  <si>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</si>
  <si>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</si>
  <si>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</si>
  <si>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</si>
  <si>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</si>
  <si>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</si>
  <si>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</si>
  <si>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</si>
  <si>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</si>
  <si>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</si>
  <si>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</si>
  <si>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</si>
  <si>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</si>
  <si>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</si>
  <si>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</si>
  <si>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</si>
  <si>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</si>
  <si>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</si>
  <si>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</si>
  <si>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</si>
  <si>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</si>
  <si>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</si>
  <si>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</si>
  <si>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</si>
  <si>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</si>
  <si>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</si>
  <si>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</si>
  <si>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</si>
  <si>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</si>
  <si>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</si>
  <si>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</si>
  <si>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</si>
  <si>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</si>
  <si>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</si>
  <si>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</si>
  <si>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</si>
  <si>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</si>
  <si>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</si>
  <si>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</si>
  <si>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</si>
  <si>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</si>
  <si>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</si>
  <si>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</si>
  <si>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</si>
  <si>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</si>
  <si>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</si>
  <si>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</si>
  <si>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</si>
  <si>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</si>
  <si>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</si>
  <si>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</si>
  <si>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</si>
  <si>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</si>
  <si>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</si>
  <si>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</si>
  <si>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</si>
  <si>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</si>
  <si>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</si>
  <si>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</si>
  <si>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</si>
  <si>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</si>
  <si>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</si>
  <si>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</si>
  <si>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</si>
  <si>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</si>
  <si>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</si>
  <si>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</si>
  <si>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</si>
  <si>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</si>
  <si>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</si>
  <si>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</si>
  <si>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</si>
  <si>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</si>
  <si>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</si>
  <si>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</si>
  <si>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</si>
  <si>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</si>
  <si>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</si>
  <si>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</si>
  <si>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</si>
  <si>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</si>
  <si>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</si>
  <si>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</si>
  <si>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</si>
  <si>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</si>
  <si>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</si>
  <si>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</si>
  <si>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</si>
  <si>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</si>
  <si>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</si>
  <si>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</si>
  <si>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</si>
  <si>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</si>
  <si>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</si>
  <si>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</si>
  <si>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</si>
  <si>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</si>
  <si>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</si>
  <si>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</si>
  <si>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</si>
  <si>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</si>
  <si>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</si>
  <si>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</si>
  <si>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</si>
  <si>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</si>
  <si>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</si>
  <si>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</si>
  <si>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</si>
  <si>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</si>
  <si>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</si>
  <si>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</si>
  <si>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</si>
  <si>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</si>
  <si>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</si>
  <si>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</si>
  <si>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</si>
  <si>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</si>
  <si>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</si>
  <si>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</si>
  <si>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</si>
  <si>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</si>
  <si>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</si>
  <si>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</si>
  <si>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</si>
  <si>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</si>
  <si>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</si>
  <si>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</si>
  <si>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</si>
  <si>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</si>
  <si>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</si>
  <si>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</si>
  <si>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</si>
  <si>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</si>
  <si>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</si>
  <si>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</si>
  <si>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</si>
  <si>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</si>
  <si>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</si>
  <si>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</si>
  <si>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</si>
  <si>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</si>
  <si>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</si>
  <si>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</si>
  <si>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</si>
  <si>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</si>
  <si>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</si>
  <si>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</si>
  <si>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</si>
  <si>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</si>
  <si>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</si>
  <si>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</si>
  <si>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</si>
  <si>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</si>
  <si>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</si>
  <si>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</si>
  <si>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</si>
  <si>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</si>
  <si>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</si>
  <si>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</si>
  <si>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</si>
  <si>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</si>
  <si>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</si>
  <si>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</si>
  <si>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</si>
  <si>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</si>
  <si>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</si>
  <si>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</si>
  <si>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</si>
  <si>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</si>
  <si>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</si>
  <si>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</si>
  <si>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</si>
  <si>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</si>
  <si>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</si>
  <si>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</si>
  <si>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</si>
  <si>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</si>
  <si>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</si>
  <si>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</si>
  <si>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</si>
  <si>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</si>
  <si>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</si>
  <si>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</si>
  <si>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</si>
  <si>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</si>
  <si>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</si>
  <si>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</si>
  <si>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</si>
  <si>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</si>
  <si>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</si>
  <si>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</si>
  <si>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</si>
  <si>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</si>
  <si>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</si>
  <si>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</si>
  <si>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</si>
  <si>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</si>
  <si>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</si>
  <si>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</si>
  <si>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</si>
  <si>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</si>
  <si>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</si>
  <si>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</si>
  <si>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</si>
  <si>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</si>
  <si>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</si>
  <si>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</si>
  <si>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</si>
  <si>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</si>
  <si>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</si>
  <si>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</si>
  <si>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</si>
  <si>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</si>
  <si>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</si>
  <si>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</si>
  <si>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</si>
  <si>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</si>
  <si>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</si>
  <si>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</si>
  <si>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</si>
  <si>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</si>
  <si>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</si>
  <si>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</si>
  <si>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</si>
  <si>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</si>
  <si>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</si>
  <si>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</si>
  <si>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</si>
  <si>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</si>
  <si>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</si>
  <si>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</si>
  <si>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</si>
  <si>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</si>
  <si>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</si>
  <si>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</si>
  <si>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</si>
  <si>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</si>
  <si>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</si>
  <si>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</si>
  <si>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</si>
  <si>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</si>
  <si>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</si>
  <si>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</si>
  <si>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</si>
  <si>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</si>
  <si>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</si>
  <si>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</si>
  <si>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</si>
  <si>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</si>
  <si>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</si>
  <si>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</si>
  <si>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</si>
  <si>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</si>
  <si>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</si>
  <si>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</si>
  <si>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</si>
  <si>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</si>
  <si>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</si>
  <si>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</si>
  <si>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</si>
  <si>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</si>
  <si>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</si>
  <si>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</si>
  <si>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</si>
  <si>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</si>
  <si>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</si>
  <si>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</si>
  <si>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</si>
  <si>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</si>
  <si>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</si>
  <si>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</si>
  <si>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</si>
  <si>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</si>
  <si>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</si>
  <si>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</si>
  <si>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</si>
  <si>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</si>
  <si>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</si>
  <si>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</si>
  <si>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</si>
  <si>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</si>
  <si>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</si>
  <si>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</si>
  <si>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</si>
  <si>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</si>
  <si>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</si>
  <si>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</si>
  <si>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</si>
  <si>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</si>
  <si>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</si>
  <si>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</si>
  <si>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</si>
  <si>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</si>
  <si>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</si>
  <si>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</si>
  <si>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</si>
  <si>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</si>
  <si>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</si>
  <si>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</si>
  <si>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</si>
  <si>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</si>
  <si>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</si>
  <si>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</si>
  <si>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</si>
  <si>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</si>
  <si>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</si>
  <si>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</si>
  <si>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</si>
  <si>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</si>
  <si>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</si>
  <si>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</si>
  <si>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</si>
  <si>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</si>
  <si>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</si>
  <si>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</si>
  <si>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</si>
  <si>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</si>
  <si>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</si>
  <si>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</si>
  <si>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</si>
  <si>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</si>
  <si>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</si>
  <si>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</si>
  <si>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</si>
  <si>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</si>
  <si>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</si>
  <si>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</si>
  <si>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</si>
  <si>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</si>
  <si>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</si>
  <si>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</si>
  <si>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</si>
  <si>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</si>
  <si>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</si>
  <si>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</si>
  <si>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</si>
  <si>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</si>
  <si>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</si>
  <si>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</si>
  <si>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</si>
  <si>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</si>
  <si>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</si>
  <si>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</si>
  <si>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</si>
  <si>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</si>
  <si>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</si>
  <si>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</si>
  <si>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</si>
  <si>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</si>
  <si>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</si>
  <si>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</si>
  <si>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</si>
  <si>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</si>
  <si>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</si>
  <si>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</si>
  <si>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</si>
  <si>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</si>
  <si>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</si>
  <si>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</si>
  <si>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</si>
  <si>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</si>
  <si>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</si>
  <si>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</si>
  <si>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</si>
  <si>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</si>
  <si>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</si>
  <si>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</si>
  <si>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</si>
  <si>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</si>
  <si>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</si>
  <si>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</si>
  <si>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</si>
  <si>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</si>
  <si>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</si>
  <si>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</si>
  <si>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</si>
  <si>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</si>
  <si>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</si>
  <si>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</si>
  <si>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</si>
  <si>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</si>
  <si>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</si>
  <si>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</si>
  <si>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</si>
  <si>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</si>
  <si>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</si>
  <si>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</si>
  <si>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</si>
  <si>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</si>
  <si>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</si>
  <si>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</si>
  <si>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</si>
  <si>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</si>
  <si>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</si>
  <si>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</si>
  <si>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</si>
  <si>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</si>
  <si>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</si>
  <si>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</si>
  <si>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</si>
  <si>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</si>
  <si>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</si>
  <si>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</si>
  <si>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</si>
  <si>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</si>
  <si>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</si>
  <si>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</si>
  <si>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</si>
  <si>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</si>
  <si>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</si>
  <si>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</si>
  <si>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</si>
  <si>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</si>
  <si>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</si>
  <si>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</si>
  <si>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</si>
  <si>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</si>
  <si>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</si>
  <si>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</si>
  <si>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</si>
  <si>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</si>
  <si>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</si>
  <si>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</si>
  <si>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</si>
  <si>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</si>
  <si>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</si>
  <si>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</si>
  <si>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</si>
  <si>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</si>
  <si>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</si>
  <si>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</si>
  <si>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</si>
  <si>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</si>
  <si>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</si>
  <si>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</si>
  <si>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</si>
  <si>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</si>
  <si>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</si>
  <si>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</si>
  <si>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</si>
  <si>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</si>
  <si>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</si>
  <si>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</si>
  <si>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</si>
  <si>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</si>
  <si>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</si>
  <si>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</si>
  <si>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</si>
  <si>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</si>
  <si>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</si>
  <si>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</si>
  <si>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</si>
  <si>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</si>
  <si>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</si>
  <si>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</si>
  <si>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</si>
  <si>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</si>
  <si>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</si>
  <si>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</si>
  <si>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</si>
  <si>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</si>
  <si>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</si>
  <si>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</si>
  <si>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</si>
  <si>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</si>
  <si>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</si>
  <si>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</si>
  <si>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</si>
  <si>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</si>
  <si>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</si>
  <si>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</si>
  <si>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</si>
  <si>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</si>
  <si>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</si>
  <si>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</si>
  <si>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</si>
  <si>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</si>
  <si>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</si>
  <si>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</si>
  <si>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</si>
  <si>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</si>
  <si>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</si>
  <si>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</si>
  <si>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</si>
  <si>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</si>
  <si>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</si>
  <si>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</si>
  <si>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</si>
  <si>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</si>
  <si>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</si>
  <si>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</si>
  <si>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</si>
  <si>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</si>
  <si>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</si>
  <si>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</si>
  <si>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</si>
  <si>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</si>
  <si>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</si>
  <si>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</si>
  <si>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</si>
  <si>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</si>
  <si>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</si>
  <si>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</si>
  <si>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</si>
  <si>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</si>
  <si>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</si>
  <si>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</si>
  <si>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</si>
  <si>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</si>
  <si>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</si>
  <si>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</si>
  <si>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</si>
  <si>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</si>
  <si>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</si>
  <si>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</si>
  <si>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</si>
  <si>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</si>
  <si>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</si>
  <si>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</si>
  <si>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</si>
  <si>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</si>
  <si>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</si>
  <si>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</si>
  <si>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</si>
  <si>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</si>
  <si>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</si>
  <si>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</si>
  <si>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</si>
  <si>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</si>
  <si>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</si>
  <si>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</si>
  <si>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</si>
  <si>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</si>
  <si>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</si>
  <si>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</si>
  <si>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</si>
  <si>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</si>
  <si>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</si>
  <si>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</si>
  <si>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</si>
  <si>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</si>
  <si>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</si>
  <si>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</si>
  <si>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</si>
  <si>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</si>
  <si>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</si>
  <si>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</si>
  <si>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</si>
  <si>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</si>
  <si>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</si>
  <si>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</si>
  <si>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</si>
  <si>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</si>
  <si>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</si>
  <si>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</si>
  <si>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</si>
  <si>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</si>
  <si>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</si>
  <si>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</si>
  <si>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</si>
  <si>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</si>
  <si>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</si>
  <si>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</si>
  <si>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</si>
  <si>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</si>
  <si>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</si>
  <si>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</si>
  <si>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</si>
  <si>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</si>
  <si>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</si>
  <si>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</si>
  <si>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</si>
  <si>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</si>
  <si>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</si>
  <si>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</si>
  <si>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</si>
  <si>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</si>
  <si>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</si>
  <si>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</si>
  <si>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</si>
  <si>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</si>
  <si>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</si>
  <si>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</si>
  <si>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</si>
  <si>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</si>
  <si>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</si>
  <si>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</si>
  <si>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</si>
  <si>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</si>
  <si>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</si>
  <si>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</si>
  <si>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</si>
  <si>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</si>
  <si>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</si>
  <si>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</si>
  <si>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</si>
  <si>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</si>
  <si>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</si>
  <si>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</si>
  <si>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</si>
  <si>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</si>
  <si>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</si>
  <si>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</si>
  <si>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</si>
  <si>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</si>
  <si>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</si>
  <si>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</si>
  <si>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</si>
  <si>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</si>
  <si>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</si>
  <si>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</si>
  <si>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</si>
  <si>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</si>
  <si>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</si>
  <si>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</si>
  <si>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</si>
  <si>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</si>
  <si>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</si>
  <si>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</si>
  <si>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</si>
  <si>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</si>
  <si>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</si>
  <si>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</si>
  <si>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</si>
  <si>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</si>
  <si>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</si>
  <si>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</si>
  <si>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</si>
  <si>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</si>
  <si>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</si>
  <si>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</si>
  <si>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</si>
  <si>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</si>
  <si>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</si>
  <si>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</si>
  <si>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</si>
  <si>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</si>
  <si>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</si>
  <si>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</si>
  <si>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</si>
  <si>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</si>
  <si>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</si>
  <si>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</si>
  <si>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</si>
  <si>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</si>
  <si>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</si>
  <si>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</si>
  <si>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</si>
  <si>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</si>
  <si>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</si>
  <si>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</si>
  <si>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</si>
  <si>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</si>
  <si>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</si>
  <si>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</si>
  <si>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</si>
  <si>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</si>
  <si>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</si>
  <si>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</si>
  <si>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</si>
  <si>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</si>
  <si>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</si>
  <si>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</si>
  <si>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</si>
  <si>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</si>
  <si>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</si>
  <si>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</si>
  <si>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</si>
  <si>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</si>
  <si>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</si>
  <si>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</si>
  <si>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</si>
  <si>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</si>
  <si>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</si>
  <si>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</si>
  <si>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</si>
  <si>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</si>
  <si>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</si>
  <si>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</si>
  <si>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</si>
  <si>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</si>
  <si>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</si>
  <si>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</si>
  <si>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</si>
  <si>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</si>
  <si>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</si>
  <si>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</si>
  <si>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</si>
  <si>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</si>
  <si>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</si>
  <si>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</si>
  <si>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</si>
  <si>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</si>
  <si>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</si>
  <si>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</si>
  <si>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</si>
  <si>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</si>
  <si>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</si>
  <si>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</si>
  <si>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</si>
  <si>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</si>
  <si>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</si>
  <si>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</si>
  <si>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</si>
  <si>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</si>
  <si>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</si>
  <si>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</si>
  <si>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</si>
  <si>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</si>
  <si>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</si>
  <si>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</si>
  <si>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</si>
  <si>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</si>
  <si>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</si>
  <si>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</si>
  <si>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</si>
  <si>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</si>
  <si>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</si>
  <si>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</si>
  <si>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</si>
  <si>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</si>
  <si>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</si>
  <si>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</si>
  <si>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</si>
  <si>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</si>
  <si>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</si>
  <si>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</si>
  <si>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</si>
  <si>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</si>
  <si>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</si>
  <si>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</si>
  <si>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</si>
  <si>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</si>
  <si>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</si>
  <si>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</si>
  <si>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</si>
  <si>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</si>
  <si>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</si>
  <si>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</si>
  <si>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</si>
  <si>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</si>
  <si>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</si>
  <si>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</si>
  <si>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</si>
  <si>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</si>
  <si>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</si>
  <si>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</si>
  <si>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</si>
  <si>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</si>
  <si>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</si>
  <si>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</si>
  <si>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</si>
  <si>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</si>
  <si>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</si>
  <si>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</si>
  <si>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</si>
  <si>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</si>
  <si>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</si>
  <si>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</si>
  <si>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</si>
  <si>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</si>
  <si>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</si>
  <si>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</si>
  <si>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</si>
  <si>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</si>
  <si>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</si>
  <si>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</si>
  <si>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</si>
  <si>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</si>
  <si>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</si>
  <si>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</si>
  <si>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</si>
  <si>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</si>
  <si>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</si>
  <si>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</si>
  <si>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</si>
  <si>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</si>
  <si>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</si>
  <si>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</si>
  <si>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</si>
  <si>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</si>
  <si>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</si>
  <si>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</si>
  <si>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</si>
  <si>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</si>
  <si>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</si>
  <si>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</si>
  <si>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</si>
  <si>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</si>
  <si>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</si>
  <si>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</si>
  <si>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</si>
  <si>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</si>
  <si>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</si>
  <si>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</si>
  <si>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</si>
  <si>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</si>
  <si>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</si>
  <si>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</si>
  <si>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</si>
  <si>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</si>
  <si>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</si>
  <si>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</si>
  <si>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</si>
  <si>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</si>
  <si>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</si>
  <si>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</si>
  <si>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</si>
  <si>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</si>
  <si>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</si>
  <si>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</si>
  <si>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</si>
  <si>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</si>
  <si>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</si>
  <si>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</si>
  <si>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</si>
  <si>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</si>
  <si>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</si>
  <si>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</si>
  <si>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</si>
  <si>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</si>
  <si>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</si>
  <si>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</si>
  <si>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</si>
  <si>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</si>
  <si>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</si>
  <si>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</si>
  <si>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</si>
  <si>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</si>
  <si>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</si>
  <si>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</si>
  <si>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</si>
  <si>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</si>
  <si>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</si>
  <si>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</si>
  <si>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</si>
  <si>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</si>
  <si>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</si>
  <si>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</si>
  <si>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</si>
  <si>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</si>
  <si>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</si>
  <si>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</si>
  <si>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</si>
  <si>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</si>
  <si>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</si>
  <si>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</si>
  <si>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</si>
  <si>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</si>
  <si>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</si>
  <si>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</si>
  <si>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</si>
  <si>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</si>
  <si>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</si>
  <si>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</si>
  <si>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</si>
  <si>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</si>
  <si>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</si>
  <si>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</si>
  <si>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</si>
  <si>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</si>
  <si>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</si>
  <si>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</si>
  <si>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</si>
  <si>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</si>
  <si>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</si>
  <si>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</si>
  <si>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</si>
  <si>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</si>
  <si>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</si>
  <si>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</si>
  <si>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</si>
  <si>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</si>
  <si>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</si>
  <si>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</si>
  <si>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</si>
  <si>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</si>
  <si>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</si>
  <si>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</si>
  <si>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</si>
  <si>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</si>
  <si>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</si>
  <si>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</si>
  <si>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</si>
  <si>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</si>
  <si>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</si>
  <si>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</si>
  <si>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</si>
  <si>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</si>
  <si>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</si>
  <si>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</si>
  <si>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</si>
  <si>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</si>
  <si>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</si>
  <si>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</si>
  <si>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</si>
  <si>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</si>
  <si>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</si>
  <si>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</si>
  <si>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</si>
  <si>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</si>
  <si>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</si>
  <si>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</si>
  <si>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</si>
  <si>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</si>
  <si>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</si>
  <si>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</si>
  <si>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</si>
  <si>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</si>
  <si>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</si>
  <si>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</si>
  <si>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</si>
  <si>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</si>
  <si>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</si>
  <si>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</si>
  <si>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</si>
  <si>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</si>
  <si>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</si>
  <si>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</si>
  <si>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</si>
  <si>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</si>
  <si>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</si>
  <si>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</si>
  <si>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</si>
  <si>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</si>
  <si>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</si>
  <si>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</si>
  <si>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</si>
  <si>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</si>
  <si>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</si>
  <si>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</si>
  <si>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</si>
  <si>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</si>
  <si>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</si>
  <si>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</si>
  <si>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</si>
  <si>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</si>
  <si>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</si>
  <si>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</si>
  <si>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</si>
  <si>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</si>
  <si>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</si>
  <si>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</si>
  <si>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</si>
  <si>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</si>
  <si>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</si>
  <si>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</si>
  <si>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</si>
  <si>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</si>
  <si>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</si>
  <si>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</si>
  <si>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</si>
  <si>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</si>
  <si>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</si>
  <si>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</si>
  <si>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</si>
  <si>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</si>
  <si>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</si>
  <si>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</si>
  <si>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</si>
  <si>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</si>
  <si>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</si>
  <si>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</si>
  <si>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</si>
  <si>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</si>
  <si>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</si>
  <si>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</si>
  <si>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</si>
  <si>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</si>
  <si>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</si>
  <si>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</si>
  <si>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</si>
  <si>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</si>
  <si>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</si>
  <si>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</si>
  <si>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</si>
  <si>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</si>
  <si>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</si>
  <si>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</si>
  <si>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</si>
  <si>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</si>
  <si>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</si>
  <si>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</si>
  <si>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</si>
  <si>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</si>
  <si>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</si>
  <si>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</si>
  <si>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</si>
  <si>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</si>
  <si>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</si>
  <si>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</si>
  <si>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</si>
  <si>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</si>
  <si>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</si>
  <si>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</si>
  <si>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</si>
  <si>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</si>
  <si>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</si>
  <si>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</si>
  <si>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</si>
  <si>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</si>
  <si>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</si>
  <si>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</si>
  <si>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</si>
  <si>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</si>
  <si>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</si>
  <si>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</si>
  <si>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</si>
  <si>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</si>
  <si>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</si>
  <si>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</si>
  <si>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</si>
  <si>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</si>
  <si>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</si>
  <si>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</si>
  <si>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</si>
  <si>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</si>
  <si>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</si>
  <si>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</si>
  <si>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</si>
  <si>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</si>
  <si>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</si>
  <si>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</si>
  <si>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</si>
  <si>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</si>
  <si>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</si>
  <si>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</si>
  <si>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</si>
  <si>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</si>
  <si>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</si>
  <si>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</si>
  <si>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</si>
  <si>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</si>
  <si>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</si>
  <si>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</si>
  <si>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</si>
  <si>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</si>
  <si>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</si>
  <si>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</si>
  <si>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</si>
  <si>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</si>
  <si>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</si>
  <si>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</si>
  <si>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</si>
  <si>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</si>
  <si>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</si>
  <si>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</si>
  <si>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</si>
  <si>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</si>
  <si>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</si>
  <si>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</si>
  <si>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</si>
  <si>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</si>
  <si>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</si>
  <si>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</si>
  <si>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</si>
  <si>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</si>
  <si>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</si>
  <si>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</si>
  <si>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</si>
  <si>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</si>
  <si>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</si>
  <si>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</si>
  <si>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</si>
  <si>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</si>
  <si>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</si>
  <si>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</si>
  <si>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</si>
  <si>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</si>
  <si>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</si>
  <si>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</si>
  <si>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</si>
  <si>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</si>
  <si>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</si>
  <si>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</si>
  <si>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</si>
  <si>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</si>
  <si>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</si>
  <si>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</si>
  <si>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</si>
  <si>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</si>
  <si>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</si>
  <si>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</si>
  <si>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</si>
  <si>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</si>
  <si>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</si>
  <si>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</si>
  <si>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</si>
  <si>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</si>
  <si>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</si>
  <si>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</si>
  <si>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</si>
  <si>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</si>
  <si>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</si>
  <si>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</si>
  <si>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</si>
  <si>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</si>
  <si>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</si>
  <si>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</si>
  <si>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</si>
  <si>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</si>
  <si>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</si>
  <si>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</si>
  <si>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</si>
  <si>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</si>
  <si>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</si>
  <si>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</si>
  <si>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</si>
  <si>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</si>
  <si>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</si>
  <si>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</si>
  <si>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</si>
  <si>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</si>
  <si>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</si>
  <si>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</si>
  <si>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</si>
  <si>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</si>
  <si>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</si>
  <si>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</si>
  <si>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</si>
  <si>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</si>
  <si>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</si>
  <si>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</si>
  <si>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</si>
  <si>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</si>
  <si>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</si>
  <si>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</si>
  <si>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</si>
  <si>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</si>
  <si>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</si>
  <si>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</si>
  <si>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</si>
  <si>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</si>
  <si>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</si>
  <si>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</si>
  <si>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</si>
  <si>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</si>
  <si>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</si>
  <si>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</si>
  <si>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</si>
  <si>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</si>
  <si>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</si>
  <si>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</si>
  <si>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</si>
  <si>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</si>
  <si>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</si>
  <si>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</si>
  <si>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</si>
  <si>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</si>
  <si>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</si>
  <si>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</si>
  <si>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</si>
  <si>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</si>
  <si>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</si>
  <si>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</si>
  <si>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</si>
  <si>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</si>
  <si>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</si>
  <si>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</si>
  <si>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</si>
  <si>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</si>
  <si>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</si>
  <si>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</si>
  <si>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</si>
  <si>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</si>
  <si>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</si>
  <si>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</si>
  <si>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</si>
  <si>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</si>
  <si>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</si>
  <si>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</si>
  <si>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</si>
  <si>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</si>
  <si>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</si>
  <si>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</si>
  <si>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</si>
  <si>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</si>
  <si>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</si>
  <si>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</si>
  <si>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</si>
  <si>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</si>
  <si>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</si>
  <si>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</si>
  <si>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</si>
  <si>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</si>
  <si>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</si>
  <si>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</si>
  <si>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</si>
  <si>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</si>
  <si>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</si>
  <si>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</si>
  <si>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</si>
  <si>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</si>
  <si>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</si>
  <si>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</si>
  <si>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</si>
  <si>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</si>
  <si>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</si>
  <si>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</si>
  <si>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</si>
  <si>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</si>
  <si>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</si>
  <si>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</si>
  <si>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</si>
  <si>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</si>
  <si>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</si>
  <si>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</si>
  <si>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</si>
  <si>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</si>
  <si>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</si>
  <si>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</si>
  <si>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</si>
  <si>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</si>
  <si>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</si>
  <si>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</si>
  <si>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</si>
  <si>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</si>
  <si>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</si>
  <si>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</si>
  <si>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</si>
  <si>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</si>
  <si>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</si>
  <si>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</si>
  <si>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</si>
  <si>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</si>
  <si>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</si>
  <si>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</si>
  <si>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</si>
  <si>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</si>
  <si>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</si>
  <si>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</si>
  <si>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</si>
  <si>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</si>
  <si>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</si>
  <si>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</si>
  <si>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</si>
  <si>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</si>
  <si>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</si>
  <si>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</si>
  <si>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</si>
  <si>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</si>
  <si>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</si>
  <si>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</si>
  <si>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</si>
  <si>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</si>
  <si>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</si>
  <si>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</si>
  <si>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</si>
  <si>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</si>
  <si>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</si>
  <si>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</si>
  <si>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</si>
  <si>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</si>
  <si>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</si>
  <si>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</si>
  <si>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</si>
  <si>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</si>
  <si>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</si>
  <si>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</si>
  <si>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</si>
  <si>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</si>
  <si>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</si>
  <si>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</si>
  <si>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</si>
  <si>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</si>
  <si>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</si>
  <si>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</si>
  <si>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</si>
  <si>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</si>
  <si>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</si>
  <si>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</si>
  <si>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</si>
  <si>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</si>
  <si>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</si>
  <si>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</si>
  <si>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</si>
  <si>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</si>
  <si>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</si>
  <si>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</si>
  <si>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</si>
  <si>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</si>
  <si>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</si>
  <si>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</si>
  <si>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</si>
  <si>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</si>
  <si>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</si>
  <si>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</si>
  <si>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</si>
  <si>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</si>
  <si>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</si>
  <si>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</si>
  <si>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</si>
  <si>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</si>
  <si>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</si>
  <si>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</si>
  <si>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</si>
  <si>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</si>
  <si>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</si>
  <si>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</si>
  <si>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</si>
  <si>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</si>
  <si>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</si>
  <si>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</si>
  <si>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</si>
  <si>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</si>
  <si>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</si>
  <si>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</si>
  <si>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</si>
  <si>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</si>
  <si>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</si>
  <si>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</si>
  <si>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</si>
  <si>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</si>
  <si>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</si>
  <si>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</si>
  <si>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</si>
  <si>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</si>
  <si>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</si>
  <si>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</si>
  <si>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</si>
  <si>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</si>
  <si>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</si>
  <si>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</si>
  <si>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</si>
  <si>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</si>
  <si>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</si>
  <si>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</si>
  <si>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</si>
  <si>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</si>
  <si>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</si>
  <si>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</si>
  <si>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</si>
  <si>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</si>
  <si>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</si>
  <si>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</si>
  <si>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</si>
  <si>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</si>
  <si>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</si>
  <si>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</si>
  <si>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</si>
  <si>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</si>
  <si>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</si>
  <si>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</si>
  <si>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</si>
  <si>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</si>
  <si>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</si>
  <si>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</si>
  <si>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</si>
  <si>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</si>
  <si>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</si>
  <si>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</si>
  <si>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</si>
  <si>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</si>
  <si>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</si>
  <si>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</si>
  <si>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</si>
  <si>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</si>
  <si>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</si>
  <si>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</si>
  <si>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</si>
  <si>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</si>
  <si>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</si>
  <si>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</si>
  <si>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</si>
  <si>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</si>
  <si>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</si>
  <si>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</si>
  <si>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</si>
  <si>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</si>
  <si>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</si>
  <si>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</si>
  <si>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</si>
  <si>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</si>
  <si>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</si>
  <si>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</si>
  <si>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</si>
  <si>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</si>
  <si>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</si>
  <si>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</si>
  <si>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</si>
  <si>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</si>
  <si>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</si>
  <si>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</si>
  <si>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</si>
  <si>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</si>
  <si>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</si>
  <si>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</si>
  <si>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</si>
  <si>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</si>
  <si>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</si>
  <si>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</si>
  <si>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</si>
  <si>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</si>
  <si>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</si>
  <si>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</si>
  <si>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</si>
  <si>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</si>
  <si>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</si>
  <si>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</si>
  <si>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</si>
  <si>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</si>
  <si>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</si>
  <si>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</si>
  <si>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</si>
  <si>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</si>
  <si>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</si>
  <si>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</si>
  <si>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</si>
  <si>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</si>
  <si>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</si>
  <si>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</si>
  <si>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</si>
  <si>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</si>
  <si>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</si>
  <si>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</si>
  <si>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</si>
  <si>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</si>
  <si>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</si>
  <si>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</si>
  <si>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</si>
  <si>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</si>
  <si>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</si>
  <si>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</si>
  <si>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</si>
  <si>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</si>
  <si>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</si>
  <si>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</si>
  <si>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</si>
  <si>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</si>
  <si>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</si>
  <si>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</si>
  <si>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</si>
  <si>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</si>
  <si>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</si>
  <si>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</si>
  <si>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</si>
  <si>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</si>
  <si>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</si>
  <si>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</si>
  <si>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</si>
  <si>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</si>
  <si>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</si>
  <si>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</si>
  <si>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</si>
  <si>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</si>
  <si>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</si>
  <si>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</si>
  <si>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</si>
  <si>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</si>
  <si>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</si>
  <si>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</si>
  <si>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</si>
  <si>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</si>
  <si>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</si>
  <si>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</si>
  <si>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</si>
  <si>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</si>
  <si>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</si>
  <si>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</si>
  <si>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</si>
  <si>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</si>
  <si>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</si>
  <si>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</si>
  <si>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</si>
  <si>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</si>
  <si>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</si>
  <si>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</si>
  <si>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</si>
  <si>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</si>
  <si>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</si>
  <si>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</si>
  <si>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</si>
  <si>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</si>
  <si>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</si>
  <si>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</si>
  <si>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</si>
  <si>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</si>
  <si>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</si>
  <si>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</si>
  <si>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</si>
  <si>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</si>
  <si>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</si>
  <si>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</si>
  <si>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</si>
  <si>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</si>
  <si>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</si>
  <si>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</si>
  <si>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</si>
  <si>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</si>
  <si>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</si>
  <si>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</si>
  <si>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</si>
  <si>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</si>
  <si>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</si>
  <si>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</si>
  <si>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</si>
  <si>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</si>
  <si>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</si>
  <si>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</si>
  <si>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</si>
  <si>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</si>
  <si>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</si>
  <si>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</si>
  <si>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</si>
  <si>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</si>
  <si>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</si>
  <si>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</si>
  <si>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</si>
  <si>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</si>
  <si>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</si>
  <si>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</si>
  <si>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</si>
  <si>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</si>
  <si>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</si>
  <si>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</si>
  <si>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</si>
  <si>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</si>
  <si>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</si>
  <si>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</si>
  <si>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</si>
  <si>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</si>
  <si>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</si>
  <si>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</si>
  <si>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</si>
  <si>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</si>
  <si>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</si>
  <si>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</si>
  <si>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</si>
  <si>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</si>
  <si>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</si>
  <si>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</si>
  <si>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</si>
  <si>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</si>
  <si>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</si>
  <si>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</si>
  <si>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</si>
  <si>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</si>
  <si>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</si>
  <si>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</si>
  <si>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</si>
  <si>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</si>
  <si>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</si>
  <si>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</si>
  <si>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</si>
  <si>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</si>
  <si>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</si>
  <si>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</si>
  <si>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</si>
  <si>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</si>
  <si>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</si>
  <si>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</si>
  <si>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</si>
  <si>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</si>
  <si>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</si>
  <si>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</si>
  <si>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</si>
  <si>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</si>
  <si>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</si>
  <si>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</si>
  <si>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</si>
  <si>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</si>
  <si>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</si>
  <si>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</si>
  <si>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</si>
  <si>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</si>
  <si>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</si>
  <si>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</si>
  <si>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</si>
  <si>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</si>
  <si>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</si>
  <si>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</si>
  <si>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</si>
  <si>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</si>
  <si>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</si>
  <si>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</si>
  <si>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</si>
  <si>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</si>
  <si>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</si>
  <si>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</si>
  <si>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</si>
  <si>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</si>
  <si>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</si>
  <si>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</si>
  <si>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</si>
  <si>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</si>
  <si>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</si>
  <si>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</si>
  <si>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</si>
  <si>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</si>
  <si>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</si>
  <si>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</si>
  <si>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</si>
  <si>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</si>
  <si>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</si>
  <si>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</si>
  <si>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</si>
  <si>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</si>
  <si>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</si>
  <si>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</si>
  <si>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</si>
  <si>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</si>
  <si>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</si>
  <si>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</si>
  <si>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</si>
  <si>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</si>
  <si>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</si>
  <si>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</si>
  <si>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</si>
  <si>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</si>
  <si>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</si>
  <si>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</si>
  <si>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</si>
  <si>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</si>
  <si>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</si>
  <si>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</si>
  <si>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</si>
  <si>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</si>
  <si>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</si>
  <si>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</si>
  <si>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</si>
  <si>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</si>
  <si>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</si>
  <si>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</si>
  <si>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</si>
  <si>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</si>
  <si>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</si>
  <si>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</si>
  <si>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</si>
  <si>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</si>
  <si>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</si>
  <si>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</si>
  <si>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</si>
  <si>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</si>
  <si>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</si>
  <si>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</si>
  <si>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</si>
  <si>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</si>
  <si>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</si>
  <si>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</si>
  <si>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</si>
  <si>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</si>
  <si>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</si>
  <si>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</si>
  <si>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</si>
  <si>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</si>
  <si>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</si>
  <si>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</si>
  <si>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</si>
  <si>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</si>
  <si>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</si>
  <si>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</si>
  <si>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</si>
  <si>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</si>
  <si>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</si>
  <si>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</si>
  <si>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</si>
  <si>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</si>
  <si>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</si>
  <si>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</si>
  <si>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</si>
  <si>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</si>
  <si>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</si>
  <si>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</si>
  <si>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</si>
  <si>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</si>
  <si>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</si>
  <si>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</si>
  <si>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</si>
  <si>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</si>
  <si>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</si>
  <si>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</si>
  <si>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</si>
  <si>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</si>
  <si>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</si>
  <si>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</si>
  <si>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</si>
  <si>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</si>
  <si>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</si>
  <si>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</si>
  <si>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</si>
  <si>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</si>
  <si>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</si>
  <si>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</si>
  <si>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</si>
  <si>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</si>
  <si>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</si>
  <si>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</si>
  <si>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</si>
  <si>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</si>
  <si>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</si>
  <si>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</si>
  <si>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</si>
  <si>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</si>
  <si>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</si>
  <si>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</si>
  <si>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</si>
  <si>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</si>
  <si>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</si>
  <si>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</si>
  <si>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</si>
  <si>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</si>
  <si>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</si>
  <si>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</si>
  <si>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</si>
  <si>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</si>
  <si>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</si>
  <si>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</si>
  <si>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</si>
  <si>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</si>
  <si>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</si>
  <si>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</si>
  <si>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</si>
  <si>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</si>
  <si>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</si>
  <si>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</si>
  <si>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</si>
  <si>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</si>
  <si>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</si>
  <si>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</si>
  <si>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</si>
  <si>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</si>
  <si>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</si>
  <si>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</si>
  <si>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</si>
  <si>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</si>
  <si>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</si>
  <si>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</si>
  <si>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</si>
  <si>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</si>
  <si>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</si>
  <si>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</si>
  <si>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</si>
  <si>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</si>
  <si>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</si>
  <si>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</si>
  <si>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</si>
  <si>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</si>
  <si>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</si>
  <si>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</si>
  <si>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</si>
  <si>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</si>
  <si>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</si>
  <si>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</si>
  <si>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</si>
  <si>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</si>
  <si>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</si>
  <si>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</si>
  <si>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</si>
  <si>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</si>
  <si>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</si>
  <si>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</si>
  <si>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</si>
  <si>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</si>
  <si>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</si>
  <si>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</si>
  <si>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</si>
  <si>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</si>
  <si>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</si>
  <si>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</si>
  <si>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</si>
  <si>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</si>
  <si>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</si>
  <si>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</si>
  <si>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</si>
  <si>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</si>
  <si>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</si>
  <si>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</si>
  <si>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</si>
  <si>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</si>
  <si>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</si>
  <si>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</si>
  <si>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</si>
  <si>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</si>
  <si>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</si>
  <si>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</si>
  <si>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</si>
  <si>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</si>
  <si>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</si>
  <si>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</si>
  <si>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</si>
  <si>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</si>
  <si>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</si>
  <si>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</si>
  <si>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</si>
  <si>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</si>
  <si>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</si>
  <si>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</si>
  <si>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</si>
  <si>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</si>
  <si>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</si>
  <si>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</si>
  <si>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</si>
  <si>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</si>
  <si>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</si>
  <si>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</si>
  <si>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</si>
  <si>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</si>
  <si>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</si>
  <si>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</si>
  <si>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</si>
  <si>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</si>
  <si>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</si>
  <si>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</si>
  <si>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</si>
  <si>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</si>
  <si>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</si>
  <si>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</si>
  <si>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</si>
  <si>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</si>
  <si>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</si>
  <si>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</si>
  <si>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</si>
  <si>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</si>
  <si>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</si>
  <si>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</si>
  <si>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</si>
  <si>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</si>
  <si>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</si>
  <si>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</si>
  <si>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</si>
  <si>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</si>
  <si>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</si>
  <si>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</si>
  <si>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</si>
  <si>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</si>
  <si>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</si>
  <si>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</si>
  <si>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</si>
  <si>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</si>
  <si>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</si>
  <si>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</si>
  <si>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</si>
  <si>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</si>
  <si>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</si>
  <si>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</si>
  <si>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</si>
  <si>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</si>
  <si>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</si>
  <si>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</si>
  <si>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</si>
  <si>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</si>
  <si>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</si>
  <si>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</si>
  <si>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</si>
  <si>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</si>
  <si>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</si>
  <si>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</si>
  <si>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</si>
  <si>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</si>
  <si>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</si>
  <si>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</si>
  <si>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</si>
  <si>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</si>
  <si>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</si>
  <si>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</si>
  <si>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</si>
  <si>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</si>
  <si>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</si>
  <si>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</si>
  <si>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</si>
  <si>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</si>
  <si>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</si>
  <si>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</si>
  <si>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</si>
  <si>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</si>
  <si>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</si>
  <si>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</si>
  <si>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</si>
  <si>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</si>
  <si>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</si>
  <si>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</si>
  <si>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</si>
  <si>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</si>
  <si>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</si>
  <si>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</si>
  <si>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</si>
  <si>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</si>
  <si>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</si>
  <si>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</si>
  <si>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</si>
  <si>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</si>
  <si>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</si>
  <si>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</si>
  <si>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</si>
  <si>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</si>
  <si>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</si>
  <si>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</si>
  <si>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</si>
  <si>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</si>
  <si>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</si>
  <si>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</si>
  <si>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</si>
  <si>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</si>
  <si>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</si>
  <si>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</si>
  <si>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</si>
  <si>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</si>
  <si>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</si>
  <si>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</si>
  <si>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</si>
  <si>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</si>
  <si>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</si>
  <si>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</si>
  <si>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</si>
  <si>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</si>
  <si>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</si>
  <si>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</si>
  <si>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</si>
  <si>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</si>
  <si>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</si>
  <si>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</si>
  <si>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</si>
  <si>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</si>
  <si>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</si>
  <si>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</si>
  <si>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</si>
  <si>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</si>
  <si>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</si>
  <si>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</si>
  <si>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</si>
  <si>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</si>
  <si>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</si>
  <si>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</si>
  <si>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</si>
  <si>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</si>
  <si>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</si>
  <si>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</si>
  <si>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</si>
  <si>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</si>
  <si>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</si>
  <si>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</si>
  <si>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</si>
  <si>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</si>
  <si>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</si>
  <si>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</si>
  <si>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</si>
  <si>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</si>
  <si>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</si>
  <si>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</si>
  <si>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</si>
  <si>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</si>
  <si>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</si>
  <si>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</si>
  <si>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</si>
  <si>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</si>
  <si>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</si>
  <si>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</si>
  <si>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</si>
  <si>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</si>
  <si>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</si>
  <si>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</si>
  <si>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</si>
  <si>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</si>
  <si>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</si>
  <si>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</si>
  <si>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</si>
  <si>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</si>
  <si>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</si>
  <si>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</si>
  <si>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</si>
  <si>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</si>
  <si>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</si>
  <si>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</si>
  <si>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</si>
  <si>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</si>
  <si>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</si>
  <si>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</si>
  <si>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</si>
  <si>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</si>
  <si>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</si>
  <si>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</si>
  <si>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</si>
  <si>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</si>
  <si>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</si>
  <si>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</si>
  <si>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</si>
  <si>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</si>
  <si>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</si>
  <si>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</si>
  <si>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</si>
  <si>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</si>
  <si>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</si>
  <si>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</si>
  <si>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</si>
  <si>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</si>
  <si>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</si>
  <si>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</si>
  <si>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</si>
  <si>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</si>
  <si>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</si>
  <si>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</si>
  <si>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</si>
  <si>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</si>
  <si>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</si>
  <si>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</si>
  <si>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</si>
  <si>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</si>
  <si>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</si>
  <si>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</si>
  <si>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</si>
  <si>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</si>
  <si>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</si>
  <si>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</si>
  <si>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</si>
  <si>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</si>
  <si>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</si>
  <si>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</si>
  <si>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</si>
  <si>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</si>
  <si>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</si>
  <si>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</si>
  <si>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</si>
  <si>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</si>
  <si>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</si>
  <si>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</si>
  <si>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</si>
  <si>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</si>
  <si>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</si>
  <si>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</si>
  <si>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</si>
  <si>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</si>
  <si>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</si>
  <si>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</si>
  <si>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</si>
  <si>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</si>
  <si>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</si>
  <si>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</si>
  <si>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</si>
  <si>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</si>
  <si>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</si>
  <si>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</si>
  <si>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</si>
  <si>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</si>
  <si>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</si>
  <si>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</si>
  <si>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</si>
  <si>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</si>
  <si>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</si>
  <si>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</si>
  <si>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</si>
  <si>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</si>
  <si>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</si>
  <si>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</si>
  <si>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</si>
  <si>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</si>
  <si>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</si>
  <si>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</si>
  <si>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</si>
  <si>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</si>
  <si>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</si>
  <si>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</si>
  <si>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</si>
  <si>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</si>
  <si>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</si>
  <si>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</si>
  <si>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</si>
  <si>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</si>
  <si>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</si>
  <si>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</si>
  <si>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</si>
  <si>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</si>
  <si>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</si>
  <si>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</si>
  <si>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</si>
  <si>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</si>
  <si>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</si>
  <si>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</si>
  <si>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</si>
  <si>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</si>
  <si>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</si>
  <si>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</si>
  <si>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</si>
  <si>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</si>
  <si>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</si>
  <si>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</si>
  <si>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</si>
  <si>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</si>
  <si>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</si>
  <si>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</si>
  <si>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</si>
  <si>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</si>
  <si>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</si>
  <si>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</si>
  <si>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</si>
  <si>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</si>
  <si>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</si>
  <si>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</si>
  <si>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</si>
  <si>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</si>
  <si>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</si>
  <si>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</si>
  <si>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</si>
  <si>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</si>
  <si>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</si>
  <si>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</si>
  <si>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</si>
  <si>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</si>
  <si>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</si>
  <si>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</si>
  <si>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</si>
  <si>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</si>
  <si>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</si>
  <si>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</si>
  <si>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</si>
  <si>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</si>
  <si>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</si>
  <si>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</si>
  <si>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</si>
  <si>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</si>
  <si>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</si>
  <si>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</si>
  <si>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</si>
  <si>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</si>
  <si>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</si>
  <si>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</si>
  <si>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</si>
  <si>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</si>
  <si>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</si>
  <si>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</si>
  <si>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</si>
  <si>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</si>
  <si>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</si>
  <si>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</si>
  <si>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</si>
  <si>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</si>
  <si>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</si>
  <si>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</si>
  <si>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</si>
  <si>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</si>
  <si>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</si>
  <si>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</si>
  <si>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</si>
  <si>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</si>
  <si>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</si>
  <si>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</si>
  <si>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</si>
  <si>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</si>
  <si>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</si>
  <si>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</si>
  <si>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</si>
  <si>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</si>
  <si>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</si>
  <si>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</si>
  <si>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</si>
  <si>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</si>
  <si>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</si>
  <si>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</si>
  <si>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</si>
  <si>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</si>
  <si>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</si>
  <si>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</si>
  <si>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</si>
  <si>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</si>
  <si>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</si>
  <si>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</si>
  <si>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</si>
  <si>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</si>
  <si>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</si>
  <si>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</si>
  <si>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</si>
  <si>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</si>
  <si>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</si>
  <si>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</si>
  <si>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</si>
  <si>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</si>
  <si>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</si>
  <si>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</si>
  <si>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</si>
  <si>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</si>
  <si>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</si>
  <si>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</si>
  <si>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</si>
  <si>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</si>
  <si>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</si>
  <si>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</si>
  <si>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</si>
  <si>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</si>
  <si>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</si>
  <si>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</si>
  <si>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</si>
  <si>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</si>
  <si>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</si>
  <si>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</si>
  <si>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</si>
  <si>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</si>
  <si>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</si>
  <si>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</si>
  <si>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</si>
  <si>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</si>
  <si>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</si>
  <si>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</si>
  <si>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</si>
  <si>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</si>
  <si>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</si>
  <si>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</si>
  <si>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</si>
  <si>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</si>
  <si>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</si>
  <si>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</si>
  <si>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</si>
  <si>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</si>
  <si>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</si>
  <si>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</si>
  <si>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</si>
  <si>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</si>
  <si>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</si>
  <si>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</si>
  <si>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</si>
  <si>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</si>
  <si>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</si>
  <si>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</si>
  <si>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</si>
  <si>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</si>
  <si>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</si>
  <si>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</si>
  <si>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</si>
  <si>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</si>
  <si>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</si>
  <si>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</si>
  <si>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</si>
  <si>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</si>
  <si>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</si>
  <si>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</si>
  <si>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</si>
  <si>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</si>
  <si>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</si>
  <si>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</si>
  <si>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</si>
  <si>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</si>
  <si>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</si>
  <si>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</si>
  <si>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</si>
  <si>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</si>
  <si>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</si>
  <si>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</si>
  <si>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</si>
  <si>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</si>
  <si>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</si>
  <si>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</si>
  <si>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</si>
  <si>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</si>
  <si>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</si>
  <si>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</si>
  <si>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</si>
  <si>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</si>
  <si>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</si>
  <si>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</si>
  <si>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</si>
  <si>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</si>
  <si>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</si>
  <si>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</si>
  <si>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</si>
  <si>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</si>
  <si>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</si>
  <si>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</si>
  <si>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</si>
  <si>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</si>
  <si>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</si>
  <si>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</si>
  <si>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</si>
  <si>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</si>
  <si>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</si>
  <si>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</si>
  <si>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</si>
  <si>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</si>
  <si>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</si>
  <si>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</si>
  <si>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</si>
  <si>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</si>
  <si>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</si>
  <si>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</si>
  <si>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</si>
  <si>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</si>
  <si>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</si>
  <si>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</si>
  <si>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</si>
  <si>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</si>
  <si>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</si>
  <si>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</si>
  <si>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</si>
  <si>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</si>
  <si>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</si>
  <si>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</si>
  <si>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</si>
  <si>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</si>
  <si>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</si>
  <si>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</si>
  <si>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</si>
  <si>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</si>
  <si>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</si>
  <si>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</si>
  <si>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</si>
  <si>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</si>
  <si>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</si>
  <si>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</si>
  <si>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</si>
  <si>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</si>
  <si>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</si>
  <si>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</si>
  <si>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</si>
  <si>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</si>
  <si>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</si>
  <si>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</si>
  <si>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</si>
  <si>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</si>
  <si>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</si>
  <si>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</si>
  <si>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</si>
  <si>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</si>
  <si>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</si>
  <si>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</si>
  <si>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</si>
  <si>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</si>
  <si>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</si>
  <si>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</si>
  <si>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</si>
  <si>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</si>
  <si>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</si>
  <si>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</si>
  <si>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</si>
  <si>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</si>
  <si>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</si>
  <si>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</si>
  <si>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</si>
  <si>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</si>
  <si>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</si>
  <si>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</si>
  <si>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</si>
  <si>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</si>
  <si>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</si>
  <si>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</si>
  <si>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</si>
  <si>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</si>
  <si>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</si>
  <si>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</si>
  <si>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</si>
  <si>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</si>
  <si>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</si>
  <si>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</si>
  <si>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</si>
  <si>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</si>
  <si>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</si>
  <si>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</si>
  <si>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</si>
  <si>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</si>
  <si>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</si>
  <si>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</si>
  <si>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</si>
  <si>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</si>
  <si>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</si>
  <si>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</si>
  <si>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</si>
  <si>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</si>
  <si>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</si>
  <si>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</si>
  <si>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</si>
  <si>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</si>
  <si>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</si>
  <si>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</si>
  <si>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</si>
  <si>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</si>
  <si>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</si>
  <si>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</si>
  <si>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</si>
  <si>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</si>
  <si>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</si>
  <si>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</si>
  <si>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</si>
  <si>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</si>
  <si>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</si>
  <si>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</si>
  <si>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</si>
  <si>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</si>
  <si>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</si>
  <si>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</si>
  <si>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</si>
  <si>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</si>
  <si>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</si>
  <si>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</si>
  <si>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</si>
  <si>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</si>
  <si>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</si>
  <si>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</si>
  <si>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</si>
  <si>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</si>
  <si>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</si>
  <si>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</si>
  <si>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</si>
  <si>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</si>
  <si>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</si>
  <si>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</si>
  <si>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</si>
  <si>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</si>
  <si>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</si>
  <si>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</si>
  <si>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</si>
  <si>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</si>
  <si>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</si>
  <si>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</si>
  <si>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</si>
  <si>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</si>
  <si>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</si>
  <si>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</si>
  <si>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</si>
  <si>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</si>
  <si>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</si>
  <si>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</si>
  <si>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</si>
  <si>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</si>
  <si>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</si>
  <si>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</si>
  <si>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</si>
  <si>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</si>
  <si>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</si>
  <si>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</si>
  <si>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</si>
  <si>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</si>
  <si>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</si>
  <si>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</si>
  <si>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</si>
  <si>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</si>
  <si>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</si>
  <si>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</si>
  <si>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</si>
  <si>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</si>
  <si>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</si>
  <si>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</si>
  <si>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</si>
  <si>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</si>
  <si>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</si>
  <si>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</si>
  <si>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</si>
  <si>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</si>
  <si>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</si>
  <si>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</si>
  <si>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</si>
  <si>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</si>
  <si>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</si>
  <si>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</si>
  <si>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</si>
  <si>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</si>
  <si>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</si>
  <si>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</si>
  <si>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</si>
  <si>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</si>
  <si>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</si>
  <si>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</si>
  <si>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</si>
  <si>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</si>
  <si>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</si>
  <si>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</si>
  <si>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</si>
  <si>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</si>
  <si>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</si>
  <si>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</si>
  <si>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</si>
  <si>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</si>
  <si>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</si>
  <si>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</si>
  <si>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</si>
  <si>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</si>
  <si>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</si>
  <si>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</si>
  <si>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</si>
  <si>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</si>
  <si>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</si>
  <si>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</si>
  <si>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</si>
  <si>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</si>
  <si>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</si>
  <si>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</si>
  <si>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</si>
  <si>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</si>
  <si>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</si>
  <si>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</si>
  <si>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</si>
  <si>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</si>
  <si>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</si>
  <si>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</si>
  <si>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</si>
  <si>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</si>
  <si>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</si>
  <si>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</si>
  <si>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</si>
  <si>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</si>
  <si>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</si>
  <si>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</si>
  <si>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</si>
  <si>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</si>
  <si>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</si>
  <si>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</si>
  <si>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</si>
  <si>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</si>
  <si>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</si>
  <si>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</si>
  <si>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</si>
  <si>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</si>
  <si>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</si>
  <si>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</si>
  <si>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</si>
  <si>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</si>
  <si>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</si>
  <si>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</si>
  <si>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</si>
  <si>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</si>
  <si>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</si>
  <si>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</si>
  <si>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</si>
  <si>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</si>
  <si>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</si>
  <si>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</si>
  <si>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</si>
  <si>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</si>
  <si>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</si>
  <si>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</si>
  <si>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</si>
  <si>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</si>
  <si>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</si>
  <si>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</si>
  <si>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</si>
  <si>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</si>
  <si>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</si>
  <si>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</si>
  <si>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</si>
  <si>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</si>
  <si>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</si>
  <si>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</si>
  <si>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</si>
  <si>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</si>
  <si>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</si>
  <si>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</si>
  <si>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</si>
  <si>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</si>
  <si>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</si>
  <si>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</si>
  <si>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</si>
  <si>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</si>
  <si>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</si>
  <si>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</si>
  <si>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</si>
  <si>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</si>
  <si>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</si>
  <si>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</si>
  <si>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</si>
  <si>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</si>
  <si>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</si>
  <si>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</si>
  <si>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</si>
  <si>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</si>
  <si>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</si>
  <si>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</si>
  <si>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</si>
  <si>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</si>
  <si>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</si>
  <si>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</si>
  <si>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</si>
  <si>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</si>
  <si>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</si>
  <si>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</si>
  <si>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</si>
  <si>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</si>
  <si>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</si>
  <si>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</si>
  <si>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</si>
  <si>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</si>
  <si>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</si>
  <si>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</si>
  <si>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</si>
  <si>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</si>
  <si>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</si>
  <si>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</si>
  <si>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</si>
  <si>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</si>
  <si>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</si>
  <si>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</si>
  <si>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</si>
  <si>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</si>
  <si>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</si>
  <si>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</si>
  <si>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</si>
  <si>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</si>
  <si>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</si>
  <si>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</si>
  <si>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</si>
  <si>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</si>
  <si>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</si>
  <si>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</si>
  <si>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</si>
  <si>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</si>
  <si>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</si>
  <si>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</si>
  <si>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</si>
  <si>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</si>
  <si>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</si>
  <si>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</si>
  <si>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</si>
  <si>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</si>
  <si>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</si>
  <si>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</si>
  <si>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</si>
  <si>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</si>
  <si>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</si>
  <si>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</si>
  <si>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</si>
  <si>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</si>
  <si>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</si>
  <si>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</si>
  <si>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</si>
  <si>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</si>
  <si>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</si>
  <si>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</si>
  <si>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</si>
  <si>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</si>
  <si>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</si>
  <si>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</si>
  <si>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</si>
  <si>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</si>
  <si>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</si>
  <si>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</si>
  <si>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</si>
  <si>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</si>
  <si>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</si>
  <si>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</si>
  <si>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</si>
  <si>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</si>
  <si>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</si>
  <si>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</si>
  <si>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</si>
  <si>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</si>
  <si>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</si>
  <si>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</si>
  <si>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</si>
  <si>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</si>
  <si>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</si>
  <si>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</si>
  <si>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</si>
  <si>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</si>
  <si>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</si>
  <si>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</si>
  <si>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</si>
  <si>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</si>
  <si>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</si>
  <si>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</si>
  <si>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</si>
  <si>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</si>
  <si>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</si>
  <si>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</si>
  <si>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</si>
  <si>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</si>
  <si>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</si>
  <si>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</si>
  <si>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</si>
  <si>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</si>
  <si>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</si>
  <si>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</si>
  <si>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</si>
  <si>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</si>
  <si>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</si>
  <si>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</si>
  <si>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</si>
  <si>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</si>
  <si>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</si>
  <si>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</si>
  <si>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</si>
  <si>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</si>
  <si>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</si>
  <si>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</si>
  <si>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</si>
  <si>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</si>
  <si>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</si>
  <si>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</si>
  <si>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</si>
  <si>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</si>
  <si>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</si>
  <si>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</si>
  <si>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</si>
  <si>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</si>
  <si>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</si>
  <si>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</si>
  <si>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</si>
  <si>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</si>
  <si>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</si>
  <si>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</si>
  <si>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</si>
  <si>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</si>
  <si>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</si>
  <si>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</si>
  <si>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</si>
  <si>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</si>
  <si>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</si>
  <si>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</si>
  <si>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</si>
  <si>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</si>
  <si>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</si>
  <si>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</si>
  <si>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</si>
  <si>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</si>
  <si>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</si>
  <si>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</si>
  <si>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</si>
  <si>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</si>
  <si>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</si>
  <si>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</si>
  <si>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</si>
  <si>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</si>
  <si>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</si>
  <si>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</si>
  <si>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</si>
  <si>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</si>
  <si>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</si>
  <si>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</si>
  <si>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</si>
  <si>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</si>
  <si>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</si>
  <si>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</si>
  <si>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</si>
  <si>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</si>
  <si>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</si>
  <si>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</si>
  <si>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</si>
  <si>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</si>
  <si>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</si>
  <si>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</si>
  <si>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</si>
  <si>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</si>
  <si>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</si>
  <si>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</si>
  <si>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</si>
  <si>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</si>
  <si>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</si>
  <si>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</si>
  <si>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</si>
  <si>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</si>
  <si>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</si>
  <si>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</si>
  <si>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</si>
  <si>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</si>
  <si>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</si>
  <si>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</si>
  <si>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</si>
  <si>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</si>
  <si>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</si>
  <si>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</si>
  <si>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</si>
  <si>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</si>
  <si>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</si>
  <si>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</si>
  <si>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</si>
  <si>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</si>
  <si>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</si>
  <si>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</si>
  <si>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</si>
  <si>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</si>
  <si>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</si>
  <si>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</si>
  <si>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</si>
  <si>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</si>
  <si>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</si>
  <si>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</si>
  <si>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</si>
  <si>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</si>
  <si>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</si>
  <si>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</si>
  <si>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</si>
  <si>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</si>
  <si>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</si>
  <si>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</si>
  <si>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</si>
  <si>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</si>
  <si>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</si>
  <si>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</si>
  <si>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</si>
  <si>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</si>
  <si>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</si>
  <si>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</si>
  <si>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</si>
  <si>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</si>
  <si>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</si>
  <si>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</si>
  <si>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</si>
  <si>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</si>
  <si>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</si>
  <si>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</si>
  <si>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</si>
  <si>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</si>
  <si>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</si>
  <si>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</si>
  <si>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</si>
  <si>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</si>
  <si>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</si>
  <si>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</si>
  <si>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</si>
  <si>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</si>
  <si>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</si>
  <si>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</si>
  <si>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</si>
  <si>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</si>
  <si>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</si>
  <si>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</si>
  <si>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</si>
  <si>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</si>
  <si>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</si>
  <si>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</si>
  <si>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</si>
  <si>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</si>
  <si>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</si>
  <si>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</si>
  <si>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</si>
  <si>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</si>
  <si>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</si>
  <si>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</si>
  <si>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</si>
  <si>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</si>
  <si>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</si>
  <si>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</si>
  <si>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</si>
  <si>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</si>
  <si>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</si>
  <si>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</si>
  <si>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</si>
  <si>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</si>
  <si>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</si>
  <si>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</si>
  <si>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</si>
  <si>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</si>
  <si>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</si>
  <si>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</si>
  <si>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</si>
  <si>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</si>
  <si>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</si>
  <si>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</si>
  <si>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</si>
  <si>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</si>
  <si>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</si>
  <si>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</si>
  <si>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</si>
  <si>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</si>
  <si>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</si>
  <si>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</si>
  <si>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</si>
  <si>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</si>
  <si>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</si>
  <si>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</si>
  <si>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</si>
  <si>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</si>
  <si>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</si>
  <si>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</si>
  <si>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</si>
  <si>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</si>
  <si>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</si>
  <si>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</si>
  <si>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</si>
  <si>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</si>
  <si>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</si>
  <si>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</si>
  <si>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</si>
  <si>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</si>
  <si>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</si>
  <si>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</si>
  <si>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</si>
  <si>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</si>
  <si>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</si>
  <si>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</si>
  <si>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</si>
  <si>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</si>
  <si>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</si>
  <si>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</si>
  <si>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</si>
  <si>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</si>
  <si>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</si>
  <si>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</si>
  <si>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</si>
  <si>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</si>
  <si>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</si>
  <si>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</si>
  <si>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</si>
  <si>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</si>
  <si>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</si>
  <si>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</si>
  <si>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</si>
  <si>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</si>
  <si>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</si>
  <si>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</si>
  <si>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</si>
  <si>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</si>
  <si>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</si>
  <si>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</si>
  <si>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</si>
  <si>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</si>
  <si>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</si>
  <si>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</si>
  <si>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</si>
  <si>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</si>
  <si>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</si>
  <si>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</si>
  <si>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</si>
  <si>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</si>
  <si>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</si>
  <si>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</si>
  <si>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</si>
  <si>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</si>
  <si>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</si>
  <si>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</si>
  <si>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</si>
  <si>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</si>
  <si>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</si>
  <si>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</si>
  <si>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</si>
  <si>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</si>
  <si>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</si>
  <si>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</si>
  <si>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</si>
  <si>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</si>
  <si>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</si>
  <si>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</si>
  <si>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</si>
  <si>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</si>
  <si>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</si>
  <si>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</si>
  <si>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</si>
  <si>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</si>
  <si>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</si>
  <si>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</si>
  <si>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</si>
  <si>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</si>
  <si>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</si>
  <si>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</si>
  <si>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</si>
  <si>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</si>
  <si>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</si>
  <si>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</si>
  <si>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</si>
  <si>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</si>
  <si>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</si>
  <si>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</si>
  <si>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</si>
  <si>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</si>
  <si>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</si>
  <si>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</si>
  <si>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</si>
  <si>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</si>
  <si>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</si>
  <si>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</si>
  <si>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</si>
  <si>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</si>
  <si>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</si>
  <si>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</si>
  <si>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</si>
  <si>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</si>
  <si>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</si>
  <si>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</si>
  <si>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</si>
  <si>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</si>
  <si>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</si>
  <si>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</si>
  <si>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</si>
  <si>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</si>
  <si>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</si>
  <si>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</si>
  <si>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</si>
  <si>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</si>
  <si>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</si>
  <si>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</si>
  <si>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</si>
  <si>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</si>
  <si>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</si>
  <si>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</si>
  <si>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</si>
  <si>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</si>
  <si>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</si>
  <si>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</si>
  <si>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</si>
  <si>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</si>
  <si>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</si>
  <si>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</si>
  <si>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</si>
  <si>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</si>
  <si>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</si>
  <si>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</si>
  <si>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</si>
  <si>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</si>
  <si>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</si>
  <si>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</si>
  <si>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</si>
  <si>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</si>
  <si>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</si>
  <si>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</si>
  <si>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</si>
  <si>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</si>
  <si>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</si>
  <si>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</si>
  <si>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</si>
  <si>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</si>
  <si>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</si>
  <si>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</si>
  <si>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</si>
  <si>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</si>
  <si>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</si>
  <si>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</si>
  <si>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</si>
  <si>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</si>
  <si>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</si>
  <si>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</si>
  <si>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</si>
  <si>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</si>
  <si>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</si>
  <si>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</si>
  <si>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</si>
  <si>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</si>
  <si>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</si>
  <si>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</si>
  <si>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</si>
  <si>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</si>
  <si>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</si>
  <si>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</si>
  <si>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</si>
  <si>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</si>
  <si>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</si>
  <si>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</si>
  <si>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</si>
  <si>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</si>
  <si>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</si>
  <si>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</si>
  <si>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</si>
  <si>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</si>
  <si>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</si>
  <si>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</si>
  <si>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</si>
  <si>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</si>
  <si>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</si>
  <si>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</si>
  <si>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</si>
  <si>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</si>
  <si>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</si>
  <si>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</si>
  <si>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</si>
  <si>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</si>
  <si>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</si>
  <si>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</si>
  <si>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</si>
  <si>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</si>
  <si>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</si>
  <si>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</si>
  <si>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</si>
  <si>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</si>
  <si>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</si>
  <si>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</si>
  <si>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</si>
  <si>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</si>
  <si>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</si>
  <si>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</si>
  <si>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</si>
  <si>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</si>
  <si>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</si>
  <si>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</si>
  <si>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</si>
  <si>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</si>
  <si>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</si>
  <si>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</si>
  <si>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</si>
  <si>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</si>
  <si>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</si>
  <si>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</si>
  <si>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</si>
  <si>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</si>
  <si>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</si>
  <si>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</si>
  <si>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</si>
  <si>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</si>
  <si>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</si>
  <si>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</si>
  <si>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</si>
  <si>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</si>
  <si>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</si>
  <si>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</si>
  <si>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</si>
  <si>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</si>
  <si>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</si>
  <si>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</si>
  <si>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</si>
  <si>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</si>
  <si>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</si>
  <si>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</si>
  <si>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</si>
  <si>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</si>
  <si>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</si>
  <si>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</si>
  <si>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</si>
  <si>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</si>
  <si>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</si>
  <si>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</si>
  <si>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</si>
  <si>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</si>
  <si>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</si>
  <si>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</si>
  <si>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</si>
  <si>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</si>
  <si>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</si>
  <si>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</si>
  <si>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</si>
  <si>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</si>
  <si>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</si>
  <si>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</si>
  <si>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</si>
  <si>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</si>
  <si>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</si>
  <si>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</si>
  <si>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</si>
  <si>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</si>
  <si>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</si>
  <si>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</si>
  <si>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</si>
  <si>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</si>
  <si>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</si>
  <si>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</si>
  <si>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</si>
  <si>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</si>
  <si>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</si>
  <si>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</si>
  <si>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</si>
  <si>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</si>
  <si>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</si>
  <si>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</si>
  <si>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</si>
  <si>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</si>
  <si>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</si>
  <si>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</si>
  <si>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</si>
  <si>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</si>
  <si>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</si>
  <si>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</si>
  <si>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</si>
  <si>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</si>
  <si>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</si>
  <si>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</si>
  <si>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</si>
  <si>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</si>
  <si>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</si>
  <si>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</si>
  <si>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</si>
  <si>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</si>
  <si>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</si>
  <si>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</si>
  <si>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</si>
  <si>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</si>
  <si>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</si>
  <si>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</si>
  <si>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</si>
  <si>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</si>
  <si>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</si>
  <si>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</si>
  <si>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</si>
  <si>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</si>
  <si>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</si>
  <si>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</si>
  <si>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</si>
  <si>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</si>
  <si>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</si>
  <si>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</si>
  <si>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</si>
  <si>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</si>
  <si>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</si>
  <si>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</si>
  <si>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</si>
  <si>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</si>
  <si>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</si>
  <si>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</si>
  <si>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</si>
  <si>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</si>
  <si>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</si>
  <si>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</si>
  <si>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</si>
  <si>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</si>
  <si>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</si>
  <si>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</si>
  <si>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</si>
  <si>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</si>
  <si>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</si>
  <si>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</si>
  <si>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</si>
  <si>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</si>
  <si>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</si>
  <si>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</si>
  <si>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</si>
  <si>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</si>
  <si>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</si>
  <si>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</si>
  <si>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</si>
  <si>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</si>
  <si>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</si>
  <si>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</si>
  <si>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</si>
  <si>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</si>
  <si>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</si>
  <si>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</si>
  <si>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</si>
  <si>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</si>
  <si>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</si>
  <si>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</si>
  <si>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</si>
  <si>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</si>
  <si>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</si>
  <si>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</si>
  <si>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</si>
  <si>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</si>
  <si>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</si>
  <si>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</si>
  <si>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</si>
  <si>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</si>
  <si>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</si>
  <si>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</si>
  <si>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</si>
  <si>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</si>
  <si>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</si>
  <si>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</si>
  <si>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</si>
  <si>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</si>
  <si>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</si>
  <si>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</si>
  <si>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</si>
  <si>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</si>
  <si>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</si>
  <si>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</si>
  <si>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</si>
  <si>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</si>
  <si>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</si>
  <si>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</si>
  <si>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</si>
  <si>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</si>
  <si>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</si>
  <si>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</si>
  <si>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</si>
  <si>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</si>
  <si>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</si>
  <si>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</si>
  <si>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</si>
  <si>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</si>
  <si>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</si>
  <si>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</si>
  <si>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</si>
  <si>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</si>
  <si>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</si>
  <si>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</si>
  <si>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</si>
  <si>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</si>
  <si>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</si>
  <si>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</si>
  <si>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</si>
  <si>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</si>
  <si>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</si>
  <si>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</si>
  <si>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</si>
  <si>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</si>
  <si>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</si>
  <si>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</si>
  <si>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</si>
  <si>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</si>
  <si>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</si>
  <si>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</si>
  <si>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</si>
  <si>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</si>
  <si>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</si>
  <si>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</si>
  <si>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</si>
  <si>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</si>
  <si>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</si>
  <si>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</si>
  <si>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</si>
  <si>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</si>
  <si>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</si>
  <si>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</si>
  <si>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</si>
  <si>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</si>
  <si>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</si>
  <si>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</si>
  <si>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</si>
  <si>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</si>
  <si>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</si>
  <si>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</si>
  <si>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</si>
  <si>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</si>
  <si>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</si>
  <si>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</si>
  <si>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</si>
  <si>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</si>
  <si>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</si>
  <si>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</si>
  <si>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</si>
  <si>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</si>
  <si>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</si>
  <si>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</si>
  <si>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</si>
  <si>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</si>
  <si>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</si>
  <si>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</si>
  <si>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</si>
  <si>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</si>
  <si>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</si>
  <si>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</si>
  <si>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</si>
  <si>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</si>
  <si>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</si>
  <si>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</si>
  <si>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</si>
  <si>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</si>
  <si>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</si>
  <si>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</si>
  <si>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</si>
  <si>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</si>
  <si>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</si>
  <si>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</si>
  <si>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</si>
  <si>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</si>
  <si>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</si>
  <si>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</si>
  <si>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</si>
  <si>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</si>
  <si>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</si>
  <si>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</si>
  <si>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</si>
  <si>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</si>
  <si>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</si>
  <si>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</si>
  <si>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</si>
  <si>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</si>
  <si>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</si>
  <si>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</si>
  <si>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</si>
  <si>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</si>
  <si>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</si>
  <si>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</si>
  <si>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</si>
  <si>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</si>
  <si>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</si>
  <si>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</si>
  <si>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</si>
  <si>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</si>
  <si>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</si>
  <si>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</si>
  <si>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</si>
  <si>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</si>
  <si>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</si>
  <si>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</si>
  <si>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</si>
  <si>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</si>
  <si>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</si>
  <si>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</si>
  <si>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</si>
  <si>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</si>
  <si>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</si>
  <si>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</si>
  <si>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</si>
  <si>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</si>
  <si>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</si>
  <si>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</si>
  <si>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</si>
  <si>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</si>
  <si>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</si>
  <si>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</si>
  <si>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</si>
  <si>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</si>
  <si>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</si>
  <si>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</si>
  <si>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</si>
  <si>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</si>
  <si>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</si>
  <si>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</si>
  <si>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</si>
  <si>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</si>
  <si>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</si>
  <si>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</si>
  <si>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</si>
  <si>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</si>
  <si>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</si>
  <si>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</si>
  <si>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</si>
  <si>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</si>
  <si>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</si>
  <si>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</si>
  <si>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</si>
  <si>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</si>
  <si>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</si>
  <si>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</si>
  <si>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</si>
  <si>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</si>
  <si>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</si>
  <si>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</si>
  <si>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</si>
  <si>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</si>
  <si>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</si>
  <si>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</si>
  <si>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</si>
  <si>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</si>
  <si>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</si>
  <si>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</si>
  <si>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</si>
  <si>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</si>
  <si>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</si>
  <si>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</si>
  <si>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</si>
  <si>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</si>
  <si>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</si>
  <si>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</si>
  <si>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</si>
  <si>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</si>
  <si>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</si>
  <si>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</si>
  <si>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</si>
  <si>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</si>
  <si>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</si>
  <si>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</si>
  <si>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</si>
  <si>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</si>
  <si>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</si>
  <si>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</si>
  <si>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</si>
  <si>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</si>
  <si>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</si>
  <si>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</si>
  <si>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</si>
  <si>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</si>
  <si>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</si>
  <si>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</si>
  <si>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</si>
  <si>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</si>
  <si>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</si>
  <si>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</si>
  <si>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</si>
  <si>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</si>
  <si>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</si>
  <si>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</si>
  <si>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</si>
  <si>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</si>
  <si>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</si>
  <si>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</si>
  <si>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</si>
  <si>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</si>
  <si>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</si>
  <si>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</si>
  <si>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</si>
  <si>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</si>
  <si>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</si>
  <si>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</si>
  <si>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</si>
  <si>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</si>
  <si>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</si>
  <si>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</si>
  <si>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</si>
  <si>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</si>
  <si>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</si>
  <si>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</si>
  <si>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</si>
  <si>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</si>
  <si>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</si>
  <si>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</si>
  <si>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</si>
  <si>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</si>
  <si>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</si>
  <si>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</si>
  <si>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</si>
  <si>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</si>
  <si>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</si>
  <si>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</si>
  <si>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</si>
  <si>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</si>
  <si>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</si>
  <si>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</si>
  <si>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</si>
  <si>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</si>
  <si>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</si>
  <si>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</si>
  <si>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</si>
  <si>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</si>
  <si>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</si>
  <si>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</si>
  <si>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</si>
  <si>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</si>
  <si>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</si>
  <si>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</si>
  <si>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</si>
  <si>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</si>
  <si>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</si>
  <si>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</si>
  <si>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</si>
  <si>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</si>
  <si>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</si>
  <si>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</si>
  <si>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</si>
  <si>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</si>
  <si>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</si>
  <si>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</si>
  <si>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</si>
  <si>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</si>
  <si>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</si>
  <si>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</si>
  <si>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</si>
  <si>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</si>
  <si>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</si>
  <si>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</si>
  <si>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</si>
  <si>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</si>
  <si>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</si>
  <si>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</si>
  <si>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</si>
  <si>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</si>
  <si>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</si>
  <si>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</si>
  <si>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</si>
  <si>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</si>
  <si>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</si>
  <si>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</si>
  <si>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</si>
  <si>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</si>
  <si>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</si>
  <si>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</si>
  <si>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</si>
  <si>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</si>
  <si>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</si>
  <si>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</si>
  <si>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</si>
  <si>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</si>
  <si>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</si>
  <si>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</si>
  <si>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</si>
  <si>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</si>
  <si>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</si>
  <si>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</si>
  <si>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</si>
  <si>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</si>
  <si>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</si>
  <si>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</si>
  <si>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</si>
  <si>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</si>
  <si>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</si>
  <si>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</si>
  <si>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</si>
  <si>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</si>
  <si>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</si>
  <si>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</si>
  <si>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</si>
  <si>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</si>
  <si>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</si>
  <si>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</si>
  <si>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</si>
  <si>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</si>
  <si>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</si>
  <si>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</si>
  <si>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</si>
  <si>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</si>
  <si>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</si>
  <si>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</si>
  <si>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</si>
  <si>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</si>
  <si>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</si>
  <si>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</si>
  <si>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</si>
  <si>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</si>
  <si>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</si>
  <si>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</si>
  <si>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</si>
  <si>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</si>
  <si>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</si>
  <si>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</si>
  <si>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</si>
  <si>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</si>
  <si>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</si>
  <si>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</si>
  <si>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</si>
  <si>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</si>
  <si>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</si>
  <si>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</si>
  <si>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</si>
  <si>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</si>
  <si>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</si>
  <si>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</si>
  <si>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</si>
  <si>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</si>
  <si>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</si>
  <si>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</si>
  <si>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</si>
  <si>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</si>
  <si>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</si>
  <si>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</si>
  <si>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</si>
  <si>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</si>
  <si>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</si>
  <si>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</si>
  <si>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</si>
  <si>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</si>
  <si>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</si>
  <si>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</si>
  <si>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</si>
  <si>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</si>
  <si>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</si>
  <si>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</si>
  <si>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</si>
  <si>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</si>
  <si>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</si>
  <si>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</si>
  <si>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</si>
  <si>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</si>
  <si>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</si>
  <si>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</si>
  <si>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</si>
  <si>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</si>
  <si>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</si>
  <si>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</si>
  <si>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</si>
  <si>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</si>
  <si>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</si>
  <si>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</si>
  <si>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</si>
  <si>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</si>
  <si>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</si>
  <si>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</si>
  <si>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</si>
  <si>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</si>
  <si>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</si>
  <si>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</si>
  <si>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</si>
  <si>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</si>
  <si>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</si>
  <si>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</si>
  <si>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</si>
  <si>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</si>
  <si>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</si>
  <si>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</si>
  <si>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</si>
  <si>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</si>
  <si>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</si>
  <si>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</si>
  <si>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</si>
  <si>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</si>
  <si>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</si>
  <si>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</si>
  <si>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</si>
  <si>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</si>
  <si>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</si>
  <si>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</si>
  <si>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</si>
  <si>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</si>
  <si>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</si>
  <si>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</si>
  <si>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</si>
  <si>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</si>
  <si>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</si>
  <si>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</si>
  <si>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</si>
  <si>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</si>
  <si>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</si>
  <si>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</si>
  <si>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</si>
  <si>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</si>
  <si>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</si>
  <si>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</si>
  <si>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</si>
  <si>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</si>
  <si>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</si>
  <si>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</si>
  <si>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</si>
  <si>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</si>
  <si>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</si>
  <si>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</si>
  <si>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</si>
  <si>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</si>
  <si>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</si>
  <si>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</si>
  <si>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</si>
  <si>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</si>
  <si>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</si>
  <si>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</si>
  <si>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</si>
  <si>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</si>
  <si>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</si>
  <si>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</si>
  <si>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</si>
  <si>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</si>
  <si>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</si>
  <si>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</si>
  <si>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</si>
  <si>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</si>
  <si>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</si>
  <si>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</si>
  <si>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</si>
  <si>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</si>
  <si>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</si>
  <si>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</si>
  <si>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</si>
  <si>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</si>
  <si>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</si>
  <si>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</si>
  <si>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</si>
  <si>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</si>
  <si>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</si>
  <si>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</si>
  <si>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</si>
  <si>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</si>
  <si>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</si>
  <si>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</si>
  <si>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</si>
  <si>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</si>
  <si>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</si>
  <si>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</si>
  <si>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</si>
  <si>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</si>
  <si>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</si>
  <si>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</si>
  <si>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</si>
  <si>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</si>
  <si>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</si>
  <si>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</si>
  <si>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</si>
  <si>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</si>
  <si>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</si>
  <si>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</si>
  <si>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</si>
  <si>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</si>
  <si>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</si>
  <si>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</si>
  <si>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</si>
  <si>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</si>
  <si>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</si>
  <si>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</si>
  <si>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</si>
  <si>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</si>
  <si>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</si>
  <si>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</si>
  <si>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</si>
  <si>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</si>
  <si>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</si>
  <si>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</si>
  <si>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</si>
  <si>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</si>
  <si>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</si>
  <si>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</si>
  <si>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</si>
  <si>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</si>
  <si>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</si>
  <si>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</si>
  <si>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</si>
  <si>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</si>
  <si>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</si>
  <si>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</si>
  <si>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</si>
  <si>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</si>
  <si>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</si>
  <si>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</si>
  <si>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</si>
  <si>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</si>
  <si>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</si>
  <si>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</si>
  <si>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</si>
  <si>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</si>
  <si>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</si>
  <si>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</si>
  <si>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</si>
  <si>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</si>
  <si>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</si>
  <si>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</si>
  <si>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</si>
  <si>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</si>
  <si>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</si>
  <si>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</si>
  <si>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</si>
  <si>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</si>
  <si>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</si>
  <si>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</si>
  <si>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</si>
  <si>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</si>
  <si>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</si>
  <si>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</si>
  <si>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</si>
  <si>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</si>
  <si>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</si>
  <si>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</si>
  <si>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</si>
  <si>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</si>
  <si>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</si>
  <si>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</si>
  <si>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</si>
  <si>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</si>
  <si>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</si>
  <si>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</si>
  <si>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</si>
  <si>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</si>
  <si>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</si>
  <si>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</si>
  <si>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</si>
  <si>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</si>
  <si>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</si>
  <si>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</si>
  <si>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</si>
  <si>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</si>
  <si>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</si>
  <si>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</si>
  <si>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</si>
  <si>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</si>
  <si>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</si>
  <si>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</si>
  <si>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</si>
  <si>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</si>
  <si>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</si>
  <si>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</si>
  <si>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</si>
  <si>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</si>
  <si>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</si>
  <si>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</si>
  <si>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</si>
  <si>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</si>
  <si>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</si>
  <si>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</si>
  <si>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</si>
  <si>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</si>
  <si>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</si>
  <si>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</si>
  <si>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</si>
  <si>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</si>
  <si>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</si>
  <si>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</si>
  <si>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</si>
  <si>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</si>
  <si>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</si>
  <si>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</si>
  <si>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</si>
  <si>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</si>
  <si>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</si>
  <si>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</si>
  <si>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</si>
  <si>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</si>
  <si>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</si>
  <si>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</si>
  <si>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</si>
  <si>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</si>
  <si>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</si>
  <si>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</si>
  <si>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</si>
  <si>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</si>
  <si>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</si>
  <si>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</si>
  <si>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</si>
  <si>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</si>
  <si>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</si>
  <si>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</si>
  <si>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</si>
  <si>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</si>
  <si>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</si>
  <si>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</si>
  <si>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</si>
  <si>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</si>
  <si>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</si>
  <si>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</si>
  <si>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</si>
  <si>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</si>
  <si>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</si>
  <si>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</si>
  <si>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</si>
  <si>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</si>
  <si>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</si>
  <si>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</si>
  <si>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</si>
  <si>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</si>
  <si>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</si>
  <si>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</si>
  <si>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</si>
  <si>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</si>
  <si>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</si>
  <si>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</si>
  <si>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</si>
  <si>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</si>
  <si>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</si>
  <si>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</si>
  <si>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</si>
  <si>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</si>
  <si>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</si>
  <si>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</si>
  <si>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</si>
  <si>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</si>
  <si>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</si>
  <si>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</si>
  <si>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</si>
  <si>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</si>
  <si>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</si>
  <si>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</si>
  <si>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</si>
  <si>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</si>
  <si>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</si>
  <si>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</si>
  <si>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</si>
  <si>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</si>
  <si>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</si>
  <si>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</si>
  <si>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</si>
  <si>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</si>
  <si>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</si>
  <si>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</si>
  <si>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</si>
  <si>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</si>
  <si>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</si>
  <si>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</si>
  <si>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</si>
  <si>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</si>
  <si>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</si>
  <si>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</si>
  <si>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</si>
  <si>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</si>
  <si>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</si>
  <si>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</si>
  <si>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</si>
  <si>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</si>
  <si>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</si>
  <si>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</si>
  <si>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</si>
  <si>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</si>
  <si>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</si>
  <si>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</si>
  <si>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</si>
  <si>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</si>
  <si>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</si>
  <si>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</si>
  <si>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</si>
  <si>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</si>
  <si>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</si>
  <si>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</si>
  <si>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</si>
  <si>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</si>
  <si>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</si>
  <si>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</si>
  <si>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</si>
  <si>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</si>
  <si>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</si>
  <si>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</si>
  <si>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</si>
  <si>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</si>
  <si>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</si>
  <si>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</si>
  <si>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</si>
  <si>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</si>
  <si>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</si>
  <si>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</si>
  <si>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</si>
  <si>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</si>
  <si>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</si>
  <si>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</si>
  <si>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</si>
  <si>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</si>
  <si>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</si>
  <si>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</si>
  <si>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</si>
  <si>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</si>
  <si>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</si>
  <si>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</si>
  <si>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</si>
  <si>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</si>
  <si>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</si>
  <si>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</si>
  <si>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</si>
  <si>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</si>
  <si>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</si>
  <si>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</si>
  <si>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</si>
  <si>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</si>
  <si>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</si>
  <si>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</si>
  <si>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</si>
  <si>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</si>
  <si>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</si>
  <si>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</si>
  <si>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</si>
  <si>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</si>
  <si>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</si>
  <si>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</si>
  <si>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</si>
  <si>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</si>
  <si>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</si>
  <si>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</si>
  <si>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</si>
  <si>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</si>
  <si>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</si>
  <si>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</si>
  <si>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</si>
  <si>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</si>
  <si>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</si>
  <si>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</si>
  <si>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</si>
  <si>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</si>
  <si>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</si>
  <si>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</si>
  <si>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</si>
  <si>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</si>
  <si>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</si>
  <si>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</si>
  <si>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</si>
  <si>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</si>
  <si>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</si>
  <si>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</si>
  <si>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</si>
  <si>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</si>
  <si>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</si>
  <si>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</si>
  <si>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</si>
  <si>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</si>
  <si>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</si>
  <si>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</si>
  <si>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</si>
  <si>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</si>
  <si>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</si>
  <si>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</si>
  <si>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</si>
  <si>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</si>
  <si>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</si>
  <si>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</si>
  <si>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</si>
  <si>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</si>
  <si>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</si>
  <si>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</si>
  <si>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</si>
  <si>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</si>
  <si>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</si>
  <si>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</si>
  <si>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</si>
  <si>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</si>
  <si>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</si>
  <si>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</si>
  <si>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</si>
  <si>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</si>
  <si>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</si>
  <si>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</si>
  <si>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</si>
  <si>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</si>
  <si>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</si>
  <si>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</si>
  <si>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</si>
  <si>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</si>
  <si>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</si>
  <si>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</si>
  <si>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</si>
  <si>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</si>
  <si>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</si>
  <si>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</si>
  <si>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</si>
  <si>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</si>
  <si>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</si>
  <si>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</si>
  <si>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</si>
  <si>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</si>
  <si>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</si>
  <si>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</si>
  <si>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</si>
  <si>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</si>
  <si>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</si>
  <si>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</si>
  <si>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</si>
  <si>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</si>
  <si>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</si>
  <si>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</si>
  <si>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</si>
  <si>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</si>
  <si>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</si>
  <si>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</si>
  <si>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</si>
  <si>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</si>
  <si>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</si>
  <si>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</si>
  <si>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</si>
  <si>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</si>
  <si>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</si>
  <si>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</si>
  <si>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</si>
  <si>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</si>
  <si>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</si>
  <si>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</si>
  <si>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</si>
  <si>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</si>
  <si>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</si>
  <si>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</si>
  <si>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</si>
  <si>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</si>
  <si>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</si>
  <si>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</si>
  <si>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</si>
  <si>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</si>
  <si>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</si>
  <si>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</si>
  <si>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</si>
  <si>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</si>
  <si>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</si>
  <si>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</si>
  <si>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</si>
  <si>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</si>
  <si>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</si>
  <si>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</si>
  <si>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</si>
  <si>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</si>
  <si>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</si>
  <si>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</si>
  <si>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</si>
  <si>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</si>
  <si>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</si>
  <si>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</si>
  <si>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</si>
  <si>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</si>
  <si>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</si>
  <si>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</si>
  <si>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</si>
  <si>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</si>
  <si>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</si>
  <si>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</si>
  <si>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</si>
  <si>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</si>
  <si>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</si>
  <si>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</si>
  <si>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</si>
  <si>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</si>
  <si>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</si>
  <si>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</si>
  <si>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</si>
  <si>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</si>
  <si>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</si>
  <si>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</si>
  <si>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</si>
  <si>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</si>
  <si>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</si>
  <si>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</si>
  <si>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</si>
  <si>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</si>
  <si>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</si>
  <si>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</si>
  <si>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</si>
  <si>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</si>
  <si>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</si>
  <si>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</si>
  <si>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</si>
  <si>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</si>
  <si>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</si>
  <si>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</si>
  <si>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</si>
  <si>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</si>
  <si>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</si>
  <si>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</si>
  <si>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</si>
  <si>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</si>
  <si>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</si>
  <si>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</si>
  <si>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</si>
  <si>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</si>
  <si>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</si>
  <si>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</si>
  <si>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</si>
  <si>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</si>
  <si>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</si>
  <si>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</si>
  <si>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</si>
  <si>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</si>
  <si>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</si>
  <si>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</si>
  <si>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</si>
  <si>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</si>
  <si>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</si>
  <si>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</si>
  <si>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</si>
  <si>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</si>
  <si>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</si>
  <si>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</si>
  <si>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</si>
  <si>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</si>
  <si>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</si>
  <si>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</si>
  <si>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</si>
  <si>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</si>
  <si>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</si>
  <si>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</si>
  <si>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</si>
  <si>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</si>
  <si>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</si>
  <si>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</si>
  <si>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</si>
  <si>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</si>
  <si>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</si>
  <si>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</si>
  <si>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</si>
  <si>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</si>
  <si>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</si>
  <si>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</si>
  <si>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</si>
  <si>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</si>
  <si>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</si>
  <si>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</si>
  <si>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</si>
  <si>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</si>
  <si>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</si>
  <si>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</si>
  <si>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</si>
  <si>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</si>
  <si>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</si>
  <si>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</si>
  <si>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</si>
  <si>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</si>
  <si>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</si>
  <si>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</si>
  <si>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</si>
  <si>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</si>
  <si>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</si>
  <si>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</si>
  <si>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</si>
  <si>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</si>
  <si>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</si>
  <si>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</si>
  <si>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</si>
  <si>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</si>
  <si>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</si>
  <si>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</si>
  <si>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</si>
  <si>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</si>
  <si>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</si>
  <si>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</si>
  <si>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</si>
  <si>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</si>
  <si>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</si>
  <si>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</si>
  <si>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</si>
  <si>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</si>
  <si>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</si>
  <si>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</si>
  <si>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</si>
  <si>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</si>
  <si>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</si>
  <si>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</si>
  <si>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</si>
  <si>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</si>
  <si>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</si>
  <si>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</si>
  <si>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</si>
  <si>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</si>
  <si>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</si>
  <si>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</si>
  <si>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</si>
  <si>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</si>
  <si>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</si>
  <si>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</si>
  <si>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</si>
  <si>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</si>
  <si>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</si>
  <si>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</si>
  <si>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</si>
  <si>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</si>
  <si>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</si>
  <si>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</si>
  <si>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</si>
  <si>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</si>
  <si>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</si>
  <si>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</si>
  <si>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</si>
  <si>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</si>
  <si>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</si>
  <si>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</si>
  <si>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</si>
  <si>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</si>
  <si>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</si>
  <si>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</si>
  <si>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</si>
  <si>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</si>
  <si>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</si>
  <si>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</si>
  <si>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</si>
  <si>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</si>
  <si>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</si>
  <si>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</si>
  <si>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</si>
  <si>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</si>
  <si>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</si>
  <si>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</si>
  <si>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</si>
  <si>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</si>
  <si>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</si>
  <si>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</si>
  <si>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</si>
  <si>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</si>
  <si>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</si>
  <si>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</si>
  <si>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</si>
  <si>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</si>
  <si>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</si>
  <si>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</si>
  <si>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</si>
  <si>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</si>
  <si>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</si>
  <si>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</si>
  <si>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</si>
  <si>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</si>
  <si>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</si>
  <si>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</si>
  <si>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</si>
  <si>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</si>
  <si>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</si>
  <si>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</si>
  <si>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</si>
  <si>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</si>
  <si>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</si>
  <si>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</si>
  <si>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</si>
  <si>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</si>
  <si>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</si>
  <si>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</si>
  <si>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</si>
  <si>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</si>
  <si>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</si>
  <si>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</si>
  <si>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</si>
  <si>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</si>
  <si>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</si>
  <si>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</si>
  <si>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</si>
  <si>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</si>
  <si>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</si>
  <si>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</si>
  <si>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</si>
  <si>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</si>
  <si>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</si>
  <si>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</si>
  <si>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</si>
  <si>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</si>
  <si>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</si>
  <si>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</si>
  <si>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</si>
  <si>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</si>
  <si>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</si>
  <si>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</si>
  <si>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</si>
  <si>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</si>
  <si>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</si>
  <si>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</si>
  <si>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</si>
  <si>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</si>
  <si>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</si>
  <si>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</si>
  <si>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</si>
  <si>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</si>
  <si>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</si>
  <si>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</si>
  <si>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</si>
  <si>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</si>
  <si>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</si>
  <si>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</si>
  <si>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</si>
  <si>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</si>
  <si>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</si>
  <si>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</si>
  <si>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</si>
  <si>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</si>
  <si>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</si>
  <si>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</si>
  <si>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</si>
  <si>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</si>
  <si>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</si>
  <si>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</si>
  <si>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</si>
  <si>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</si>
  <si>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</si>
  <si>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</si>
  <si>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</si>
  <si>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</si>
  <si>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</si>
  <si>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</si>
  <si>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</si>
  <si>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</si>
  <si>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</si>
  <si>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</si>
  <si>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</si>
  <si>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</si>
  <si>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</si>
  <si>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</si>
  <si>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</si>
  <si>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</si>
  <si>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</si>
  <si>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</si>
  <si>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</si>
  <si>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</si>
  <si>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</si>
  <si>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</si>
  <si>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</si>
  <si>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</si>
  <si>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</si>
  <si>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</si>
  <si>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</si>
  <si>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</si>
  <si>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</si>
  <si>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</si>
  <si>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</si>
  <si>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</si>
  <si>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</si>
  <si>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</si>
  <si>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</si>
  <si>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</si>
  <si>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</si>
  <si>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</si>
  <si>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</si>
  <si>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</si>
  <si>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</si>
  <si>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</si>
  <si>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</si>
  <si>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</si>
  <si>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</si>
  <si>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</si>
  <si>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</si>
  <si>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</si>
  <si>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</si>
  <si>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</si>
  <si>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</si>
  <si>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</si>
  <si>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</si>
  <si>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</si>
  <si>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</si>
  <si>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</si>
  <si>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</si>
  <si>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</si>
  <si>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</si>
  <si>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</si>
  <si>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</si>
  <si>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</si>
  <si>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</si>
  <si>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</si>
  <si>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</si>
  <si>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</si>
  <si>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</si>
  <si>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</si>
  <si>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</si>
  <si>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</si>
  <si>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</si>
  <si>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</si>
  <si>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</si>
  <si>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</si>
  <si>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</si>
  <si>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</si>
  <si>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</si>
  <si>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</si>
  <si>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</si>
  <si>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</si>
  <si>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</si>
  <si>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</si>
  <si>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</si>
  <si>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</si>
  <si>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</si>
  <si>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</si>
  <si>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</si>
  <si>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</si>
  <si>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</si>
  <si>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</si>
  <si>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</si>
  <si>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</si>
  <si>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</si>
  <si>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</si>
  <si>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</si>
  <si>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</si>
  <si>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</si>
  <si>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</si>
  <si>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</si>
  <si>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</si>
  <si>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</si>
  <si>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</si>
  <si>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</si>
  <si>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</si>
  <si>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</si>
  <si>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</si>
  <si>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</si>
  <si>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</si>
  <si>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</si>
  <si>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</si>
  <si>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</si>
  <si>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</si>
  <si>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</si>
  <si>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</si>
  <si>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</si>
  <si>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</si>
  <si>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</si>
  <si>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</si>
  <si>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</si>
  <si>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</si>
  <si>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</si>
  <si>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</si>
  <si>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</si>
  <si>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</si>
  <si>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</si>
  <si>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</si>
  <si>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</si>
  <si>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</si>
  <si>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</si>
  <si>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</si>
  <si>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</si>
  <si>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</si>
  <si>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</si>
  <si>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</si>
  <si>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</si>
  <si>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</si>
  <si>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</si>
  <si>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</si>
  <si>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</si>
  <si>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</si>
  <si>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</si>
  <si>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</si>
  <si>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</si>
  <si>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</si>
  <si>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</si>
  <si>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</si>
  <si>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</si>
  <si>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</si>
  <si>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</si>
  <si>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</si>
  <si>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</si>
  <si>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</si>
  <si>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</si>
  <si>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</si>
  <si>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</si>
  <si>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</si>
  <si>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</si>
  <si>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</si>
  <si>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</si>
  <si>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</si>
  <si>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</si>
  <si>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</si>
  <si>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</si>
  <si>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</si>
  <si>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</si>
  <si>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</si>
  <si>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</si>
  <si>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</si>
  <si>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</si>
  <si>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</si>
  <si>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</si>
  <si>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</si>
  <si>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</si>
  <si>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</si>
  <si>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</si>
  <si>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</si>
  <si>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</si>
  <si>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</si>
  <si>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</si>
  <si>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</si>
  <si>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</si>
  <si>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</si>
  <si>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</si>
  <si>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</si>
  <si>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</si>
  <si>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</si>
  <si>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</si>
  <si>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</si>
  <si>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</si>
  <si>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</si>
  <si>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</si>
  <si>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</si>
  <si>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</si>
  <si>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</si>
  <si>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</si>
  <si>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</si>
  <si>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</si>
  <si>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</si>
  <si>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</si>
  <si>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</si>
  <si>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</si>
  <si>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</si>
  <si>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</si>
  <si>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</si>
  <si>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</si>
  <si>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</si>
  <si>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</si>
  <si>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</si>
  <si>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</si>
  <si>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</si>
  <si>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</si>
  <si>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</si>
  <si>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</si>
  <si>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</si>
  <si>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</si>
  <si>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</si>
  <si>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</si>
  <si>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</si>
  <si>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</si>
  <si>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</si>
  <si>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</si>
  <si>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</si>
  <si>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</si>
  <si>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</si>
  <si>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</si>
  <si>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</si>
  <si>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</si>
  <si>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</si>
  <si>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</si>
  <si>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</si>
  <si>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</si>
  <si>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</si>
  <si>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</si>
  <si>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</si>
  <si>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</si>
  <si>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</si>
  <si>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</si>
  <si>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</si>
  <si>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</si>
  <si>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</si>
  <si>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</si>
  <si>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</si>
  <si>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</si>
  <si>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</si>
  <si>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</si>
  <si>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</si>
  <si>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</si>
  <si>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</si>
  <si>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</si>
  <si>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</si>
  <si>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</si>
  <si>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</si>
  <si>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</si>
  <si>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</si>
  <si>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</si>
  <si>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</si>
  <si>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</si>
  <si>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</si>
  <si>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</si>
  <si>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</si>
  <si>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</si>
  <si>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</si>
  <si>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</si>
  <si>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</si>
  <si>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</si>
  <si>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</si>
  <si>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</si>
  <si>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</si>
  <si>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</si>
  <si>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</si>
  <si>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</si>
  <si>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</si>
  <si>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</si>
  <si>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</si>
  <si>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</si>
  <si>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</si>
  <si>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</si>
  <si>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</si>
  <si>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</si>
  <si>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</si>
  <si>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</si>
  <si>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</si>
  <si>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</si>
  <si>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</si>
  <si>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</si>
  <si>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</si>
  <si>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</si>
  <si>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</si>
  <si>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</si>
  <si>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</si>
  <si>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</si>
  <si>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</si>
  <si>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</si>
  <si>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</si>
  <si>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</si>
  <si>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</si>
  <si>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</si>
  <si>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</si>
  <si>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</si>
  <si>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</si>
  <si>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</si>
  <si>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</si>
  <si>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</si>
  <si>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</si>
  <si>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</si>
  <si>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</si>
  <si>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</si>
  <si>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</si>
  <si>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</si>
  <si>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</si>
  <si>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</si>
  <si>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</si>
  <si>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</si>
  <si>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</si>
  <si>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</si>
  <si>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</si>
  <si>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</si>
  <si>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</si>
  <si>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</si>
  <si>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</si>
  <si>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</si>
  <si>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</si>
  <si>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</si>
  <si>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</si>
  <si>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</si>
  <si>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</si>
  <si>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</si>
  <si>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</si>
  <si>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</si>
  <si>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</si>
  <si>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</si>
  <si>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</si>
  <si>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</si>
  <si>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</si>
  <si>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</si>
  <si>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</si>
  <si>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</si>
  <si>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</si>
  <si>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</si>
  <si>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</si>
  <si>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</si>
  <si>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</si>
  <si>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</si>
  <si>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</si>
  <si>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</si>
  <si>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</si>
  <si>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</si>
  <si>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</si>
  <si>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</si>
  <si>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</si>
  <si>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</si>
  <si>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</si>
  <si>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</si>
  <si>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</si>
  <si>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</si>
  <si>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</si>
  <si>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</si>
  <si>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</si>
  <si>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</si>
  <si>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</si>
  <si>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</si>
  <si>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</si>
  <si>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</si>
  <si>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</si>
  <si>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</si>
  <si>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</si>
  <si>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</si>
  <si>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</si>
  <si>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</si>
  <si>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</si>
  <si>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</si>
  <si>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</si>
  <si>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</si>
  <si>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</si>
  <si>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</si>
  <si>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</si>
  <si>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</si>
  <si>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</si>
  <si>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</si>
  <si>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</si>
  <si>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</si>
  <si>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</si>
  <si>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</si>
  <si>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</si>
  <si>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</si>
  <si>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</si>
  <si>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</si>
  <si>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</si>
  <si>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</si>
  <si>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</si>
  <si>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</si>
  <si>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</si>
  <si>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</si>
  <si>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</si>
  <si>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</si>
  <si>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</si>
  <si>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</si>
  <si>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</si>
  <si>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</si>
  <si>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</si>
  <si>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</si>
  <si>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</si>
  <si>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</si>
  <si>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</si>
  <si>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</si>
  <si>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</si>
  <si>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</si>
  <si>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</si>
  <si>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</si>
  <si>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</si>
  <si>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</si>
  <si>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</si>
  <si>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</si>
  <si>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</si>
  <si>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</si>
  <si>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</si>
  <si>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</si>
  <si>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</si>
  <si>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</si>
  <si>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</si>
  <si>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</si>
  <si>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</si>
  <si>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</si>
  <si>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</si>
  <si>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</si>
  <si>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</si>
  <si>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</si>
  <si>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</si>
  <si>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</si>
  <si>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</si>
  <si>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</si>
  <si>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</si>
  <si>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</si>
  <si>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</si>
  <si>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</si>
  <si>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</si>
  <si>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</si>
  <si>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</si>
  <si>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</si>
  <si>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</si>
  <si>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</si>
  <si>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</si>
  <si>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</si>
  <si>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</si>
  <si>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</si>
  <si>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</si>
  <si>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</si>
  <si>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</si>
  <si>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</si>
  <si>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</si>
  <si>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</si>
  <si>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</si>
  <si>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</si>
  <si>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</si>
  <si>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</si>
  <si>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</si>
  <si>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</si>
  <si>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</si>
  <si>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</si>
  <si>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</si>
  <si>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</si>
  <si>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</si>
  <si>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</si>
  <si>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</si>
  <si>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</si>
  <si>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</si>
  <si>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</si>
  <si>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</si>
  <si>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</si>
  <si>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</si>
  <si>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</si>
  <si>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</si>
  <si>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</si>
  <si>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</si>
  <si>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</si>
  <si>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</si>
  <si>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</si>
  <si>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</si>
  <si>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</si>
  <si>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</si>
  <si>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</si>
  <si>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</si>
  <si>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</si>
  <si>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</si>
  <si>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</si>
  <si>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</si>
  <si>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</si>
  <si>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</si>
  <si>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</si>
  <si>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</si>
  <si>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</si>
  <si>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</si>
  <si>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</si>
  <si>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</si>
  <si>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</si>
  <si>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</si>
  <si>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</si>
  <si>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</si>
  <si>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</si>
  <si>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</si>
  <si>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</si>
  <si>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</si>
  <si>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</si>
  <si>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</si>
  <si>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</si>
  <si>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</si>
  <si>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</si>
  <si>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</si>
  <si>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</si>
  <si>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</si>
  <si>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</si>
  <si>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</si>
  <si>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</si>
  <si>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</si>
  <si>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</si>
  <si>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</si>
  <si>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</si>
  <si>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</si>
  <si>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</si>
  <si>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</si>
  <si>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</si>
  <si>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</si>
  <si>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</si>
  <si>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</si>
  <si>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</si>
  <si>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</si>
  <si>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</si>
  <si>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</si>
  <si>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</si>
  <si>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</si>
  <si>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</si>
  <si>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</si>
  <si>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</si>
  <si>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</si>
  <si>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</si>
  <si>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</si>
  <si>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</si>
  <si>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</si>
  <si>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</si>
  <si>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</si>
  <si>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</si>
  <si>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</si>
  <si>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</si>
  <si>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</si>
  <si>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</si>
  <si>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</si>
  <si>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</si>
  <si>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</si>
  <si>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</si>
  <si>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</si>
  <si>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</si>
  <si>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</si>
  <si>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</si>
  <si>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</si>
  <si>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</si>
  <si>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</si>
  <si>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</si>
  <si>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</si>
  <si>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</si>
  <si>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</si>
  <si>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</si>
  <si>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</si>
  <si>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</si>
  <si>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</si>
  <si>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</si>
  <si>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</si>
  <si>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</si>
  <si>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</si>
  <si>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</si>
  <si>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</si>
  <si>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</si>
  <si>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</si>
  <si>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</si>
  <si>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</si>
  <si>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</si>
  <si>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</si>
  <si>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</si>
  <si>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</si>
  <si>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</si>
  <si>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</si>
  <si>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</si>
  <si>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</si>
  <si>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</si>
  <si>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</si>
  <si>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</si>
  <si>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</si>
  <si>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</si>
  <si>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</si>
  <si>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</si>
  <si>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</si>
  <si>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</si>
  <si>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</si>
  <si>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</si>
  <si>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</si>
  <si>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</si>
  <si>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</si>
  <si>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</si>
  <si>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</si>
  <si>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</si>
  <si>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</si>
  <si>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</si>
  <si>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</si>
  <si>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</si>
  <si>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</si>
  <si>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</si>
  <si>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</si>
  <si>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</si>
  <si>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</si>
  <si>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</si>
  <si>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</si>
  <si>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</si>
  <si>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</si>
  <si>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</si>
  <si>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</si>
  <si>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</si>
  <si>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</si>
  <si>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</si>
  <si>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</si>
  <si>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</si>
  <si>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</si>
  <si>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</si>
  <si>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</si>
  <si>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</si>
  <si>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</si>
  <si>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</si>
  <si>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</si>
  <si>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</si>
  <si>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</si>
  <si>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</si>
  <si>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</si>
  <si>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</si>
  <si>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</si>
  <si>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</si>
  <si>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</si>
  <si>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</si>
  <si>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</si>
  <si>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</si>
  <si>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</si>
  <si>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</si>
  <si>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</si>
  <si>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</si>
  <si>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</si>
  <si>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</si>
  <si>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</si>
  <si>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</si>
  <si>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</si>
  <si>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</si>
  <si>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</si>
  <si>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</si>
  <si>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</si>
  <si>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</si>
  <si>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</si>
  <si>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</si>
  <si>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</si>
  <si>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</si>
  <si>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</si>
  <si>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</si>
  <si>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</si>
  <si>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</si>
  <si>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</si>
  <si>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</si>
  <si>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</si>
  <si>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</si>
  <si>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</si>
  <si>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</si>
  <si>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</si>
  <si>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</si>
  <si>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</si>
  <si>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</si>
  <si>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</si>
  <si>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</si>
  <si>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</si>
  <si>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</si>
  <si>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</si>
  <si>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</si>
  <si>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</si>
  <si>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</si>
  <si>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</si>
  <si>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</si>
  <si>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</si>
  <si>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</si>
  <si>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</si>
  <si>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</si>
  <si>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</si>
  <si>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</si>
  <si>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</si>
  <si>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</si>
  <si>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</si>
  <si>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</si>
  <si>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</si>
  <si>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</si>
  <si>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</si>
  <si>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</si>
  <si>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</si>
  <si>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</si>
  <si>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</si>
  <si>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</si>
  <si>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</si>
  <si>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</si>
  <si>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</si>
  <si>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</si>
  <si>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</si>
  <si>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</si>
  <si>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</si>
  <si>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</si>
  <si>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</si>
  <si>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</si>
  <si>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</si>
  <si>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</si>
  <si>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</si>
  <si>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</si>
  <si>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</si>
  <si>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</si>
  <si>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</si>
  <si>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</si>
  <si>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</si>
  <si>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</si>
  <si>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</si>
  <si>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</si>
  <si>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</si>
  <si>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</si>
  <si>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</si>
  <si>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</si>
  <si>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</si>
  <si>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</si>
  <si>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</si>
  <si>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</si>
  <si>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</si>
  <si>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</si>
  <si>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</si>
  <si>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</si>
  <si>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</si>
  <si>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</si>
  <si>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</si>
  <si>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</si>
  <si>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</si>
  <si>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</si>
  <si>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</si>
  <si>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</si>
  <si>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</si>
  <si>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</si>
  <si>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</si>
  <si>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</si>
  <si>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</si>
  <si>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</si>
  <si>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</si>
  <si>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</si>
  <si>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</si>
  <si>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</si>
  <si>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</si>
  <si>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</si>
  <si>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</si>
  <si>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</si>
  <si>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</si>
  <si>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</si>
  <si>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</si>
  <si>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</si>
  <si>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</si>
  <si>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</si>
  <si>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</si>
  <si>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</si>
  <si>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</si>
  <si>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</si>
  <si>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</si>
  <si>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</si>
  <si>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</si>
  <si>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</si>
  <si>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</si>
  <si>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</si>
  <si>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</si>
  <si>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</si>
  <si>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</si>
  <si>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</si>
  <si>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</si>
  <si>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</si>
  <si>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</si>
  <si>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</si>
  <si>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</si>
  <si>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</si>
  <si>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</si>
  <si>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</si>
  <si>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</si>
  <si>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</si>
  <si>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</si>
  <si>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</si>
  <si>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</si>
  <si>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</si>
  <si>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</si>
  <si>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</si>
  <si>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</si>
  <si>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</si>
  <si>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</si>
  <si>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</si>
  <si>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</si>
  <si>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</si>
  <si>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</si>
  <si>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</si>
  <si>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</si>
  <si>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</si>
  <si>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</si>
  <si>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</si>
  <si>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</si>
  <si>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</si>
  <si>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</si>
  <si>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</si>
  <si>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</si>
  <si>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</si>
  <si>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</si>
  <si>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</si>
  <si>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</si>
  <si>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</si>
  <si>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</si>
  <si>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</si>
  <si>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</si>
  <si>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</si>
  <si>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</si>
  <si>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</si>
  <si>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</si>
  <si>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</si>
  <si>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</si>
  <si>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</si>
  <si>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</si>
  <si>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</si>
  <si>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</si>
  <si>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</si>
  <si>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</si>
  <si>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</si>
  <si>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</si>
  <si>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</si>
  <si>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</si>
  <si>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</si>
  <si>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</si>
  <si>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</si>
  <si>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</si>
  <si>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</si>
  <si>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</si>
  <si>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</si>
  <si>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</si>
  <si>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</si>
  <si>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</si>
  <si>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</si>
  <si>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</si>
  <si>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</si>
  <si>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</si>
  <si>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</si>
  <si>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</si>
  <si>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</si>
  <si>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</si>
  <si>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</si>
  <si>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</si>
  <si>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</si>
  <si>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</si>
  <si>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</si>
  <si>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</si>
  <si>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</si>
  <si>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</si>
  <si>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</si>
  <si>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</si>
  <si>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</si>
  <si>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</si>
  <si>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</si>
  <si>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</si>
  <si>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</si>
  <si>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</si>
  <si>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</si>
  <si>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</si>
  <si>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</si>
  <si>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</si>
  <si>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</si>
  <si>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</si>
  <si>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</si>
  <si>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</si>
  <si>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</si>
  <si>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</si>
  <si>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</si>
  <si>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</si>
  <si>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</si>
  <si>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</si>
  <si>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</si>
  <si>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</si>
  <si>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</si>
  <si>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</si>
  <si>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</si>
  <si>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</si>
  <si>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</si>
  <si>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</si>
  <si>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</si>
  <si>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</si>
  <si>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</si>
  <si>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</si>
  <si>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</si>
  <si>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</si>
  <si>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</si>
  <si>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</si>
  <si>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</si>
  <si>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</si>
  <si>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</si>
  <si>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</si>
  <si>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</si>
  <si>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</si>
  <si>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</si>
  <si>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</si>
  <si>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</si>
  <si>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</si>
  <si>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</si>
  <si>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</si>
  <si>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</si>
  <si>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</si>
  <si>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</si>
  <si>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</si>
  <si>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</si>
  <si>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</si>
  <si>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</si>
  <si>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</si>
  <si>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</si>
  <si>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</si>
  <si>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</si>
  <si>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</si>
  <si>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</si>
  <si>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</si>
  <si>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</si>
  <si>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</si>
  <si>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</si>
  <si>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</si>
  <si>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</si>
  <si>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</si>
  <si>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</si>
  <si>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</si>
  <si>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</si>
  <si>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</si>
  <si>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</si>
  <si>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</si>
  <si>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</si>
  <si>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</si>
  <si>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</si>
  <si>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</si>
  <si>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</si>
  <si>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</si>
  <si>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</si>
  <si>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</si>
  <si>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</si>
  <si>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</si>
  <si>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</si>
  <si>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</si>
  <si>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</si>
  <si>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</si>
  <si>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</si>
  <si>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</si>
  <si>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</si>
  <si>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</si>
  <si>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</si>
  <si>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</si>
  <si>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</si>
  <si>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</si>
  <si>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</si>
  <si>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</si>
  <si>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</si>
  <si>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</si>
  <si>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</si>
  <si>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</si>
  <si>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</si>
  <si>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</si>
  <si>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</si>
  <si>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</si>
  <si>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</si>
  <si>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</si>
  <si>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</si>
  <si>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</si>
  <si>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</si>
  <si>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</si>
  <si>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</si>
  <si>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</si>
  <si>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</si>
  <si>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</si>
  <si>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</si>
  <si>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</si>
  <si>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</si>
  <si>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</si>
  <si>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</si>
  <si>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</si>
  <si>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</si>
  <si>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</si>
  <si>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</si>
  <si>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</si>
  <si>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</si>
  <si>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</si>
  <si>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</si>
  <si>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</si>
  <si>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</si>
  <si>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</si>
  <si>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</si>
  <si>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</si>
  <si>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</si>
  <si>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</si>
  <si>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</si>
  <si>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</si>
  <si>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</si>
  <si>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</si>
  <si>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</si>
  <si>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</si>
  <si>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</si>
  <si>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</si>
  <si>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</si>
  <si>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</si>
  <si>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</si>
  <si>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</si>
  <si>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</si>
  <si>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</si>
  <si>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</si>
  <si>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</si>
  <si>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</si>
  <si>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</si>
  <si>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</si>
  <si>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</si>
  <si>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</si>
  <si>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</si>
  <si>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</si>
  <si>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</si>
  <si>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</si>
  <si>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</si>
  <si>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</si>
  <si>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</si>
  <si>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</si>
  <si>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</si>
  <si>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</si>
  <si>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</si>
  <si>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</si>
  <si>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</si>
  <si>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</si>
  <si>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</si>
  <si>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</si>
  <si>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</si>
  <si>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</si>
  <si>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</si>
  <si>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</si>
  <si>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</si>
  <si>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</si>
  <si>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</si>
  <si>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</si>
  <si>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</si>
  <si>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</si>
  <si>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</si>
  <si>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</si>
  <si>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</si>
  <si>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</si>
  <si>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</si>
  <si>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</si>
  <si>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</si>
  <si>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</si>
  <si>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</si>
  <si>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</si>
  <si>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</si>
  <si>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</si>
  <si>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</si>
  <si>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</si>
  <si>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</si>
  <si>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</si>
  <si>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</si>
  <si>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</si>
  <si>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</si>
  <si>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</si>
  <si>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</si>
  <si>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</si>
  <si>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</si>
  <si>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</si>
  <si>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</si>
  <si>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</si>
  <si>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</si>
  <si>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</si>
  <si>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</si>
  <si>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</si>
  <si>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</si>
  <si>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</si>
  <si>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</si>
  <si>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</si>
  <si>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</si>
  <si>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</si>
  <si>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</si>
  <si>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</si>
  <si>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</si>
  <si>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</si>
  <si>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</si>
  <si>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</si>
  <si>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</si>
  <si>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</si>
  <si>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</si>
  <si>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</si>
  <si>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</si>
  <si>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</si>
  <si>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</si>
  <si>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</si>
  <si>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</si>
  <si>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</si>
  <si>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</si>
  <si>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</si>
  <si>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</si>
  <si>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</si>
  <si>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</si>
  <si>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</si>
  <si>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</si>
  <si>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</si>
  <si>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</si>
  <si>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</si>
  <si>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</si>
  <si>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</si>
  <si>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</si>
  <si>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</si>
  <si>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</si>
  <si>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</si>
  <si>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</si>
  <si>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</si>
  <si>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</si>
  <si>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</si>
  <si>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</si>
  <si>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</si>
  <si>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</si>
  <si>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</si>
  <si>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</si>
  <si>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</si>
  <si>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</si>
  <si>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</si>
  <si>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</si>
  <si>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</si>
  <si>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</si>
  <si>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</si>
  <si>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</si>
  <si>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</si>
  <si>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</si>
  <si>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</si>
  <si>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</si>
  <si>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</si>
  <si>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</si>
  <si>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</si>
  <si>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</si>
  <si>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</si>
  <si>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</si>
  <si>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</si>
  <si>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</si>
  <si>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</si>
  <si>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</si>
  <si>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</si>
  <si>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</si>
  <si>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</si>
  <si>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</si>
  <si>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</si>
  <si>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</si>
  <si>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</si>
  <si>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</si>
  <si>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</si>
  <si>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</si>
  <si>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</si>
  <si>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</si>
  <si>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</si>
  <si>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</si>
  <si>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</si>
  <si>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</si>
  <si>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</si>
  <si>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</si>
  <si>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</si>
  <si>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</si>
  <si>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</si>
  <si>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</si>
  <si>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</si>
  <si>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</si>
  <si>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</si>
  <si>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</si>
  <si>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</si>
  <si>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</si>
  <si>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</si>
  <si>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</si>
  <si>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</si>
  <si>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</si>
  <si>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</si>
  <si>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</si>
  <si>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</si>
  <si>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</si>
  <si>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</si>
  <si>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</si>
  <si>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</si>
  <si>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</si>
  <si>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</si>
  <si>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</si>
  <si>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</si>
  <si>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</si>
  <si>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</si>
  <si>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</si>
  <si>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</si>
  <si>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</si>
  <si>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</si>
  <si>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</si>
  <si>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</si>
  <si>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</si>
  <si>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</si>
  <si>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</si>
  <si>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</si>
  <si>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</si>
  <si>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</si>
  <si>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</si>
  <si>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</si>
  <si>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</si>
  <si>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</si>
  <si>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</si>
  <si>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</si>
  <si>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</si>
  <si>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</si>
  <si>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</si>
  <si>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</si>
  <si>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</si>
  <si>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</si>
  <si>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</si>
  <si>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</si>
  <si>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</si>
  <si>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</si>
  <si>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</si>
  <si>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</si>
  <si>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</si>
  <si>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</si>
  <si>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</si>
  <si>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</si>
  <si>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</si>
  <si>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</si>
  <si>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</si>
  <si>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</si>
  <si>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</si>
  <si>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</si>
  <si>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</si>
  <si>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</si>
  <si>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</si>
  <si>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</si>
  <si>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</si>
  <si>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</si>
  <si>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</si>
  <si>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</si>
  <si>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</si>
  <si>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</si>
  <si>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</si>
  <si>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</si>
  <si>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</si>
  <si>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</si>
  <si>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</si>
  <si>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</si>
  <si>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</si>
  <si>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</si>
  <si>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</si>
  <si>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</si>
  <si>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</si>
  <si>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</si>
  <si>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</si>
  <si>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</si>
  <si>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</si>
  <si>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</si>
  <si>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</si>
  <si>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</si>
  <si>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</si>
  <si>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</si>
  <si>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</si>
  <si>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</si>
  <si>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</si>
  <si>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</si>
  <si>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</si>
  <si>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</si>
  <si>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</si>
  <si>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</si>
  <si>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</si>
  <si>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</si>
  <si>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</si>
  <si>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</si>
  <si>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</si>
  <si>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</si>
  <si>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</si>
  <si>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</si>
  <si>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</si>
  <si>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</si>
  <si>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</si>
  <si>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</si>
  <si>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</si>
  <si>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</si>
  <si>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</si>
  <si>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</si>
  <si>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</si>
  <si>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</si>
  <si>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</si>
  <si>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</si>
  <si>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</si>
  <si>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</si>
  <si>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</si>
  <si>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</si>
  <si>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</si>
  <si>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</si>
  <si>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</si>
  <si>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</si>
  <si>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</si>
  <si>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</si>
  <si>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</si>
  <si>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</si>
  <si>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</si>
  <si>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</si>
  <si>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</si>
  <si>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</si>
  <si>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</si>
  <si>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</si>
  <si>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</si>
  <si>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</si>
  <si>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</si>
  <si>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</si>
  <si>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</si>
  <si>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</si>
  <si>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</si>
  <si>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</si>
  <si>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</si>
  <si>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</si>
  <si>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</si>
  <si>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</si>
  <si>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</si>
  <si>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</si>
  <si>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</si>
  <si>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</si>
  <si>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</si>
  <si>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</si>
  <si>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</si>
  <si>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</si>
  <si>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</si>
  <si>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</si>
  <si>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</si>
  <si>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</si>
  <si>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</si>
  <si>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</si>
  <si>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</si>
  <si>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</si>
  <si>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</si>
  <si>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</si>
  <si>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</si>
  <si>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</si>
  <si>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</si>
  <si>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</si>
  <si>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</si>
  <si>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</si>
  <si>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</si>
  <si>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</si>
  <si>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</si>
  <si>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</si>
  <si>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</si>
  <si>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</si>
  <si>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</si>
  <si>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</si>
  <si>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</si>
  <si>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</si>
  <si>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</si>
  <si>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</si>
  <si>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</si>
  <si>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</si>
  <si>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</si>
  <si>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</si>
  <si>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</si>
  <si>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</si>
  <si>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</si>
  <si>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</si>
  <si>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</si>
  <si>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</si>
  <si>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</si>
  <si>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</si>
  <si>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</si>
  <si>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</si>
  <si>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</si>
  <si>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</si>
  <si>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</si>
  <si>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</si>
  <si>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</si>
  <si>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</si>
  <si>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</si>
  <si>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</si>
  <si>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</si>
  <si>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</si>
  <si>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</si>
  <si>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</si>
  <si>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</si>
  <si>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</si>
  <si>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</si>
  <si>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</si>
  <si>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</si>
  <si>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</si>
  <si>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</si>
  <si>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</si>
  <si>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</si>
  <si>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</si>
  <si>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</si>
  <si>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</si>
  <si>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</si>
  <si>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</si>
  <si>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</si>
  <si>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</si>
  <si>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</si>
  <si>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</si>
  <si>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</si>
  <si>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</si>
  <si>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</si>
  <si>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</si>
  <si>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</si>
  <si>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</si>
  <si>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</si>
  <si>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</si>
  <si>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</si>
  <si>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</si>
  <si>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</si>
  <si>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</si>
  <si>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</si>
  <si>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</si>
  <si>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</si>
  <si>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</si>
  <si>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</si>
  <si>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</si>
  <si>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</si>
  <si>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</si>
  <si>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</si>
  <si>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</si>
  <si>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</si>
  <si>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</si>
  <si>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</si>
  <si>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</si>
  <si>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</si>
  <si>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</si>
  <si>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</si>
  <si>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</si>
  <si>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</si>
  <si>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</si>
  <si>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</si>
  <si>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</si>
  <si>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</si>
  <si>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</si>
  <si>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</si>
  <si>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</si>
  <si>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</si>
  <si>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</si>
  <si>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</si>
  <si>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</si>
  <si>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</si>
  <si>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</si>
  <si>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</si>
  <si>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</si>
  <si>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</si>
  <si>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</si>
  <si>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</si>
  <si>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</si>
  <si>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</si>
  <si>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</si>
  <si>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</si>
  <si>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</si>
  <si>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</si>
  <si>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</si>
  <si>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</si>
  <si>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</si>
  <si>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</si>
  <si>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</si>
  <si>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</si>
  <si>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</si>
  <si>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</si>
  <si>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</si>
  <si>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</si>
  <si>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</si>
  <si>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</si>
  <si>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</si>
  <si>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</si>
  <si>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</si>
  <si>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</si>
  <si>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</si>
  <si>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</si>
  <si>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</si>
  <si>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</si>
  <si>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</si>
  <si>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</si>
  <si>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</si>
  <si>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</si>
  <si>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</si>
  <si>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</si>
  <si>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</si>
  <si>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</si>
  <si>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</si>
  <si>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</si>
  <si>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</si>
  <si>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</si>
  <si>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</si>
  <si>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</si>
  <si>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</si>
  <si>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</si>
  <si>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</si>
  <si>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</si>
  <si>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</si>
  <si>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</si>
  <si>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</si>
  <si>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</si>
  <si>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</si>
  <si>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</si>
  <si>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</si>
  <si>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</si>
  <si>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</si>
  <si>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</si>
  <si>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</si>
  <si>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</si>
  <si>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</si>
  <si>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</si>
  <si>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</si>
  <si>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</si>
  <si>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</si>
  <si>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</si>
  <si>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</si>
  <si>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</si>
  <si>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</si>
  <si>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</si>
  <si>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</si>
  <si>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</si>
  <si>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</si>
  <si>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</si>
  <si>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</si>
  <si>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</si>
  <si>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</si>
  <si>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</si>
  <si>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</si>
  <si>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</si>
  <si>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</si>
  <si>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</si>
  <si>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</si>
  <si>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</si>
  <si>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</si>
  <si>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</si>
  <si>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</si>
  <si>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</si>
  <si>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</si>
  <si>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</si>
  <si>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</si>
  <si>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</si>
  <si>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</si>
  <si>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</si>
  <si>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</si>
  <si>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</si>
  <si>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</si>
  <si>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</si>
  <si>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</si>
  <si>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</si>
  <si>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</si>
  <si>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</si>
  <si>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</si>
  <si>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</si>
  <si>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</si>
  <si>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</si>
  <si>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</si>
  <si>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</si>
  <si>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</si>
  <si>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</si>
  <si>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</si>
  <si>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</si>
  <si>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</si>
  <si>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</si>
  <si>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</si>
  <si>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</si>
  <si>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</si>
  <si>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</si>
  <si>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</si>
  <si>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</si>
  <si>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</si>
  <si>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</si>
  <si>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</si>
  <si>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</si>
  <si>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</si>
  <si>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</si>
  <si>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</si>
  <si>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</si>
  <si>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</si>
  <si>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</si>
  <si>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</si>
  <si>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</si>
  <si>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</si>
  <si>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</si>
  <si>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</si>
  <si>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</si>
  <si>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</si>
  <si>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</si>
  <si>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</si>
  <si>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</si>
  <si>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</si>
  <si>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</si>
  <si>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</si>
  <si>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</si>
  <si>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</si>
  <si>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</si>
  <si>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</si>
  <si>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</si>
  <si>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</si>
  <si>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</si>
  <si>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</si>
  <si>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</si>
  <si>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</si>
  <si>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</si>
  <si>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</si>
  <si>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</si>
  <si>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</si>
  <si>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</si>
  <si>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</si>
  <si>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</si>
  <si>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</si>
  <si>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</si>
  <si>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</si>
  <si>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</si>
  <si>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</si>
  <si>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</si>
  <si>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</si>
  <si>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</si>
  <si>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</si>
  <si>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</si>
  <si>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</si>
  <si>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</si>
  <si>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</si>
  <si>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</si>
  <si>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</si>
  <si>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</si>
  <si>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</si>
  <si>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</si>
  <si>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</si>
  <si>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</si>
  <si>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</si>
  <si>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</si>
  <si>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</si>
  <si>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</si>
  <si>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</si>
  <si>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</si>
  <si>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</si>
  <si>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</si>
  <si>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</si>
  <si>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</si>
  <si>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</si>
  <si>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</si>
  <si>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</si>
  <si>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</si>
  <si>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</si>
  <si>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</si>
  <si>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</si>
  <si>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</si>
  <si>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</si>
  <si>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</si>
  <si>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</si>
  <si>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</si>
  <si>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</si>
  <si>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</si>
  <si>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</si>
  <si>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</si>
  <si>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</si>
  <si>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</si>
  <si>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</si>
  <si>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</si>
  <si>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</si>
  <si>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</si>
  <si>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</si>
  <si>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</si>
  <si>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</si>
  <si>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</si>
  <si>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</si>
  <si>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</si>
  <si>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</si>
  <si>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</si>
  <si>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</si>
  <si>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</si>
  <si>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</si>
  <si>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</si>
  <si>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</si>
  <si>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</si>
  <si>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</si>
  <si>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</si>
  <si>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</si>
  <si>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</si>
  <si>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</si>
  <si>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</si>
  <si>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</si>
  <si>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</si>
  <si>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</si>
  <si>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</si>
  <si>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</si>
  <si>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</si>
  <si>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</si>
  <si>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</si>
  <si>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</si>
  <si>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</si>
  <si>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</si>
  <si>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</si>
  <si>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</si>
  <si>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</si>
  <si>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</si>
  <si>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</si>
  <si>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</si>
  <si>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</si>
  <si>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</si>
  <si>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</si>
  <si>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</si>
  <si>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</si>
  <si>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</si>
  <si>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</si>
  <si>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</si>
  <si>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</si>
  <si>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</si>
  <si>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</si>
  <si>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</si>
  <si>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</si>
  <si>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</si>
  <si>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</si>
  <si>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</si>
  <si>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</si>
  <si>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</si>
  <si>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</si>
  <si>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</si>
  <si>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</si>
  <si>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</si>
  <si>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</si>
  <si>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</si>
  <si>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</si>
  <si>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</si>
  <si>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</si>
  <si>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</si>
  <si>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</si>
  <si>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</si>
  <si>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</si>
  <si>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</si>
  <si>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</si>
  <si>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</si>
  <si>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</si>
  <si>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</si>
  <si>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</si>
  <si>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</si>
  <si>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</si>
  <si>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</si>
  <si>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</si>
  <si>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</si>
  <si>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</si>
  <si>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</si>
  <si>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</si>
  <si>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</si>
  <si>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</si>
  <si>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</si>
  <si>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</si>
  <si>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</si>
  <si>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</si>
  <si>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</si>
  <si>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</si>
  <si>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</si>
  <si>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</si>
  <si>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</si>
  <si>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</si>
  <si>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</si>
  <si>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</si>
  <si>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</si>
  <si>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</si>
  <si>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</si>
  <si>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</si>
  <si>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</si>
  <si>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</si>
  <si>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</si>
  <si>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</si>
  <si>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</si>
  <si>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</si>
  <si>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</si>
  <si>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</si>
  <si>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</si>
  <si>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</si>
  <si>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</si>
  <si>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</si>
  <si>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</si>
  <si>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</si>
  <si>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</si>
  <si>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</si>
  <si>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</si>
  <si>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</si>
  <si>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</si>
  <si>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</si>
  <si>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</si>
  <si>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</si>
  <si>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</si>
  <si>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</si>
  <si>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</si>
  <si>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</si>
  <si>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</si>
  <si>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</si>
  <si>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</si>
  <si>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</si>
  <si>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</si>
  <si>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</si>
  <si>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</si>
  <si>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</si>
  <si>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</si>
  <si>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</si>
  <si>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</si>
  <si>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</si>
  <si>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</si>
  <si>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</si>
  <si>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</si>
  <si>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</si>
  <si>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</si>
  <si>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</si>
  <si>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</si>
  <si>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</si>
  <si>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</si>
  <si>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</si>
  <si>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</si>
  <si>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</si>
  <si>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</si>
  <si>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</si>
  <si>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</si>
  <si>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</si>
  <si>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</si>
  <si>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</si>
  <si>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</si>
  <si>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</si>
  <si>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</si>
  <si>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</si>
  <si>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</si>
  <si>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</si>
  <si>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</si>
  <si>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</si>
  <si>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</si>
  <si>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</si>
  <si>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</si>
  <si>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</si>
  <si>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</si>
  <si>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</si>
  <si>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</si>
  <si>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</si>
  <si>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</si>
  <si>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</si>
  <si>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</si>
  <si>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</si>
  <si>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</si>
  <si>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</si>
  <si>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</si>
  <si>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</si>
  <si>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</si>
  <si>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</si>
  <si>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</si>
  <si>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</si>
  <si>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</si>
  <si>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</si>
  <si>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</si>
  <si>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</si>
  <si>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</si>
  <si>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</si>
  <si>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</si>
  <si>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</si>
  <si>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</si>
  <si>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</si>
  <si>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</si>
  <si>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</si>
  <si>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</si>
  <si>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</si>
  <si>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</si>
  <si>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</si>
  <si>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</si>
  <si>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</si>
  <si>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</si>
  <si>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</si>
  <si>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</si>
  <si>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</si>
  <si>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</si>
  <si>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</si>
  <si>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</si>
  <si>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</si>
  <si>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</si>
  <si>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</si>
  <si>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</si>
  <si>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</si>
  <si>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</si>
  <si>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</si>
  <si>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</si>
  <si>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</si>
  <si>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</si>
  <si>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</si>
  <si>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</si>
  <si>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</si>
  <si>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</si>
  <si>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</si>
  <si>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</si>
  <si>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</si>
  <si>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</si>
  <si>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</si>
  <si>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</si>
  <si>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</si>
  <si>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</si>
  <si>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</si>
  <si>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</si>
  <si>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</si>
  <si>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</si>
  <si>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</si>
  <si>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</si>
  <si>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</si>
  <si>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</si>
  <si>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</si>
  <si>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</si>
  <si>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</si>
  <si>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</si>
  <si>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</si>
  <si>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</si>
  <si>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</si>
  <si>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</si>
  <si>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</si>
  <si>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</si>
  <si>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</si>
  <si>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</si>
  <si>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</si>
  <si>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</si>
  <si>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</si>
  <si>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</si>
  <si>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</si>
  <si>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</si>
  <si>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</si>
  <si>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</si>
  <si>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</si>
  <si>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</si>
  <si>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</si>
  <si>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</si>
  <si>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</si>
  <si>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</si>
  <si>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</si>
  <si>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</si>
  <si>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</si>
  <si>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</si>
  <si>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</si>
  <si>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</si>
  <si>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</si>
  <si>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</si>
  <si>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</si>
  <si>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</si>
  <si>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</si>
  <si>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</si>
  <si>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</si>
  <si>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</si>
  <si>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</si>
  <si>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</si>
  <si>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</si>
  <si>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</si>
  <si>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</si>
  <si>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</si>
  <si>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</si>
  <si>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</si>
  <si>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</si>
  <si>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</si>
  <si>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</si>
  <si>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</si>
  <si>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</si>
  <si>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</si>
  <si>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</si>
  <si>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</si>
  <si>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</si>
  <si>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</si>
  <si>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</si>
  <si>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</si>
  <si>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</si>
  <si>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</si>
  <si>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</si>
  <si>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</si>
  <si>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</si>
  <si>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</si>
  <si>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</si>
  <si>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</si>
  <si>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</si>
  <si>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</si>
  <si>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</si>
  <si>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</si>
  <si>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</si>
  <si>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</si>
  <si>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</si>
  <si>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</si>
  <si>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</si>
  <si>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</si>
  <si>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</si>
  <si>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</si>
  <si>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</si>
  <si>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</si>
  <si>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</si>
  <si>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</si>
  <si>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</si>
  <si>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</si>
  <si>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</si>
  <si>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</si>
  <si>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</si>
  <si>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</si>
  <si>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</si>
  <si>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</si>
  <si>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</si>
  <si>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</si>
  <si>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</si>
  <si>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</si>
  <si>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</si>
  <si>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</si>
  <si>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</si>
  <si>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</si>
  <si>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</si>
  <si>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</si>
  <si>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</si>
  <si>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</si>
  <si>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</si>
  <si>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</si>
  <si>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</si>
  <si>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</si>
  <si>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</si>
  <si>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</si>
  <si>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</si>
  <si>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</si>
  <si>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</si>
  <si>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</si>
  <si>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</si>
  <si>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</si>
  <si>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</si>
  <si>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</si>
  <si>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</si>
  <si>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</si>
  <si>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</si>
  <si>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</si>
  <si>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</si>
  <si>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</si>
  <si>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</si>
  <si>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</si>
  <si>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</si>
  <si>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</si>
  <si>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</si>
  <si>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</si>
  <si>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</si>
  <si>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</si>
  <si>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</si>
  <si>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</si>
  <si>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</si>
  <si>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</si>
  <si>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</si>
  <si>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</si>
  <si>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</si>
  <si>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</si>
  <si>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</si>
  <si>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</si>
  <si>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</si>
  <si>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</si>
  <si>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</si>
  <si>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</si>
  <si>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</si>
  <si>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</si>
  <si>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</si>
  <si>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</si>
  <si>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</si>
  <si>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</si>
  <si>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</si>
  <si>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</si>
  <si>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</si>
  <si>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</si>
  <si>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</si>
  <si>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</si>
  <si>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</si>
  <si>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</si>
  <si>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</si>
  <si>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</si>
  <si>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</si>
  <si>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</si>
  <si>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</si>
  <si>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</si>
  <si>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</si>
  <si>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</si>
  <si>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</si>
  <si>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</si>
  <si>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</si>
  <si>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</si>
  <si>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</si>
  <si>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</si>
  <si>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</si>
  <si>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</si>
  <si>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</si>
  <si>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</si>
  <si>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</si>
  <si>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</si>
  <si>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</si>
  <si>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</si>
  <si>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</si>
  <si>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</si>
  <si>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</si>
  <si>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</si>
  <si>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</si>
  <si>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</si>
  <si>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</si>
  <si>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</si>
  <si>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</si>
  <si>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</si>
  <si>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</si>
  <si>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</si>
  <si>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</si>
  <si>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</si>
  <si>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</si>
  <si>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</si>
  <si>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</si>
  <si>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</si>
  <si>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</si>
  <si>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</si>
  <si>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</si>
  <si>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</si>
  <si>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</si>
  <si>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</si>
  <si>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</si>
  <si>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</si>
  <si>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</si>
  <si>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</si>
  <si>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</si>
  <si>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</si>
  <si>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</si>
  <si>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</si>
  <si>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</si>
  <si>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</si>
  <si>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</si>
  <si>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</si>
  <si>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</si>
  <si>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</si>
  <si>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</si>
  <si>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</si>
  <si>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</si>
  <si>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</si>
  <si>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</si>
  <si>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</si>
  <si>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</si>
  <si>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</si>
  <si>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</si>
  <si>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</si>
  <si>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</si>
  <si>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</si>
  <si>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</si>
  <si>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</si>
  <si>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</si>
  <si>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</si>
  <si>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</si>
  <si>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</si>
  <si>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</si>
  <si>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</si>
  <si>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</si>
  <si>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</si>
  <si>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</si>
  <si>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</si>
  <si>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</si>
  <si>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</si>
  <si>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</si>
  <si>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</si>
  <si>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</si>
  <si>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</si>
  <si>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</si>
  <si>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</si>
  <si>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</si>
  <si>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</si>
  <si>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</si>
  <si>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</si>
  <si>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</si>
  <si>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</si>
  <si>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</si>
  <si>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</si>
  <si>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</si>
  <si>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</si>
  <si>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</si>
  <si>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</si>
  <si>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</si>
  <si>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</si>
  <si>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</si>
  <si>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</si>
  <si>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</si>
  <si>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</si>
  <si>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</si>
  <si>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</si>
  <si>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</si>
  <si>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</si>
  <si>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</si>
  <si>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</si>
  <si>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</si>
  <si>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</si>
  <si>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</si>
  <si>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</si>
  <si>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</si>
  <si>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</si>
  <si>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</si>
  <si>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</si>
  <si>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</si>
  <si>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</si>
  <si>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</si>
  <si>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</si>
  <si>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</si>
  <si>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</si>
  <si>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</si>
  <si>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</si>
  <si>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</si>
  <si>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</si>
  <si>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</si>
  <si>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</si>
  <si>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</si>
  <si>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</si>
  <si>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</si>
  <si>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</si>
  <si>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</si>
  <si>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</si>
  <si>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</si>
  <si>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</si>
  <si>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</si>
  <si>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</si>
  <si>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</si>
  <si>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</si>
  <si>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</si>
  <si>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</si>
  <si>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</si>
  <si>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</si>
  <si>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</si>
  <si>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</si>
  <si>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</si>
  <si>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</si>
  <si>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</si>
  <si>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</si>
  <si>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</si>
  <si>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</si>
  <si>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</si>
  <si>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</si>
  <si>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</si>
  <si>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</si>
  <si>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</si>
  <si>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</si>
  <si>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</si>
  <si>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</si>
  <si>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</si>
  <si>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</si>
  <si>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</si>
  <si>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</si>
  <si>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</si>
  <si>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</si>
  <si>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</si>
  <si>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</si>
  <si>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</si>
  <si>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</si>
  <si>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</si>
  <si>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</si>
  <si>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</si>
  <si>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</si>
  <si>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</si>
  <si>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</si>
  <si>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</si>
  <si>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</si>
  <si>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</si>
  <si>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</si>
  <si>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</si>
  <si>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</si>
  <si>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</si>
  <si>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</si>
  <si>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</si>
  <si>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</si>
  <si>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</si>
  <si>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</si>
  <si>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</si>
  <si>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</si>
  <si>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</si>
  <si>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</si>
  <si>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</si>
  <si>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</si>
  <si>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</si>
  <si>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</si>
  <si>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</si>
  <si>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</si>
  <si>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</si>
  <si>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</si>
  <si>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</si>
  <si>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</si>
  <si>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</si>
  <si>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</si>
  <si>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</si>
  <si>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</si>
  <si>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</si>
  <si>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</si>
  <si>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</si>
  <si>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</si>
  <si>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</si>
  <si>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</si>
  <si>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</si>
  <si>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</si>
  <si>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</si>
  <si>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</si>
  <si>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</si>
  <si>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</si>
  <si>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</si>
  <si>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</si>
  <si>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</si>
  <si>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</si>
  <si>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</si>
  <si>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</si>
  <si>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</si>
  <si>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</si>
  <si>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</si>
  <si>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</si>
  <si>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</si>
  <si>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</si>
  <si>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</si>
  <si>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</si>
  <si>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</si>
  <si>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</si>
  <si>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</si>
  <si>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</si>
  <si>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</si>
  <si>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</si>
  <si>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</si>
  <si>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</si>
  <si>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</si>
  <si>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</si>
  <si>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</si>
  <si>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</si>
  <si>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</si>
  <si>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</si>
  <si>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</si>
  <si>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</si>
  <si>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</si>
  <si>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</si>
  <si>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</si>
  <si>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</si>
  <si>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</si>
  <si>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</si>
  <si>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</si>
  <si>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</si>
  <si>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</si>
  <si>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</si>
  <si>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</si>
  <si>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</si>
  <si>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</si>
  <si>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</si>
  <si>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</si>
  <si>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</si>
  <si>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</si>
  <si>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</si>
  <si>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</si>
  <si>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</si>
  <si>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</si>
  <si>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</si>
  <si>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</si>
  <si>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</si>
  <si>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</si>
  <si>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</si>
  <si>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</si>
  <si>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</si>
  <si>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</si>
  <si>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</si>
  <si>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</si>
  <si>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</si>
  <si>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</si>
  <si>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</si>
  <si>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</si>
  <si>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</si>
  <si>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</si>
  <si>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</si>
  <si>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</si>
  <si>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</si>
  <si>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</si>
  <si>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</si>
  <si>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</si>
  <si>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</si>
  <si>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</si>
  <si>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</si>
  <si>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</si>
  <si>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</si>
  <si>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</si>
  <si>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</si>
  <si>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</si>
  <si>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</si>
  <si>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</si>
  <si>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</si>
  <si>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</si>
  <si>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</si>
  <si>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</si>
  <si>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</si>
  <si>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</si>
  <si>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</si>
  <si>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</si>
  <si>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</si>
  <si>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</si>
  <si>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</si>
  <si>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</si>
  <si>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</si>
  <si>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</si>
  <si>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</si>
  <si>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</si>
  <si>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</si>
  <si>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</si>
  <si>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</si>
  <si>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</si>
  <si>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</si>
  <si>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</si>
  <si>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</si>
  <si>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</si>
  <si>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</si>
  <si>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</si>
  <si>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</si>
  <si>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</si>
  <si>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</si>
  <si>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</si>
  <si>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</si>
  <si>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</si>
  <si>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</si>
  <si>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</si>
  <si>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</si>
  <si>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</si>
  <si>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</si>
  <si>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</si>
  <si>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</si>
  <si>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</si>
  <si>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</si>
  <si>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</si>
  <si>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</si>
  <si>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</si>
  <si>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</si>
  <si>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</si>
  <si>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</si>
  <si>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</si>
  <si>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</si>
  <si>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</si>
  <si>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</si>
  <si>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</si>
  <si>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</si>
  <si>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</si>
  <si>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</si>
  <si>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</si>
  <si>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</si>
  <si>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</si>
  <si>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</si>
  <si>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</si>
  <si>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</si>
  <si>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</si>
  <si>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</si>
  <si>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</si>
  <si>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</si>
  <si>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</si>
  <si>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</si>
  <si>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</si>
  <si>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</si>
  <si>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</si>
  <si>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</si>
  <si>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</si>
  <si>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</si>
  <si>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</si>
  <si>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</si>
  <si>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</si>
  <si>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</si>
  <si>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</si>
  <si>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</si>
  <si>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</si>
  <si>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</si>
  <si>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</si>
  <si>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</si>
  <si>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</si>
  <si>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</si>
  <si>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</si>
  <si>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</si>
  <si>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</si>
  <si>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</si>
  <si>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</si>
  <si>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</si>
  <si>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</si>
  <si>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</si>
  <si>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</si>
  <si>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</si>
  <si>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</si>
  <si>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</si>
  <si>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</si>
  <si>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</si>
  <si>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</si>
  <si>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</si>
  <si>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</si>
  <si>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</si>
  <si>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</si>
  <si>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</si>
  <si>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</si>
  <si>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</si>
  <si>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</si>
  <si>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</si>
  <si>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</si>
  <si>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</si>
  <si>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</si>
  <si>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</si>
  <si>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</si>
  <si>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</si>
  <si>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</si>
  <si>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</si>
  <si>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</si>
  <si>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</si>
  <si>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</si>
  <si>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</si>
  <si>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</si>
  <si>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</si>
  <si>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</si>
  <si>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</si>
  <si>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</si>
  <si>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</si>
  <si>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</si>
  <si>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</si>
  <si>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</si>
  <si>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</si>
  <si>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</si>
  <si>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</si>
  <si>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</si>
  <si>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</si>
  <si>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</si>
  <si>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</si>
  <si>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</si>
  <si>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</si>
  <si>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</si>
  <si>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</si>
  <si>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</si>
  <si>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</si>
  <si>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</si>
  <si>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</si>
  <si>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</si>
  <si>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</si>
  <si>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</si>
  <si>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</si>
  <si>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</si>
  <si>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</si>
  <si>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</si>
  <si>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</si>
  <si>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</si>
  <si>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</si>
  <si>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</si>
  <si>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</si>
  <si>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</si>
  <si>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</si>
  <si>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</si>
  <si>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</si>
  <si>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</si>
  <si>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</si>
  <si>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</si>
  <si>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</si>
  <si>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</si>
  <si>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</si>
  <si>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</si>
  <si>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</si>
  <si>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</si>
  <si>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</si>
  <si>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</si>
  <si>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</si>
  <si>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</si>
  <si>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</si>
  <si>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</si>
  <si>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</si>
  <si>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</si>
  <si>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</si>
  <si>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</si>
  <si>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</si>
  <si>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</si>
  <si>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</si>
  <si>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</si>
  <si>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</si>
  <si>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</si>
  <si>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</si>
  <si>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</si>
  <si>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</si>
  <si>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</si>
  <si>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</si>
  <si>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</si>
  <si>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</si>
  <si>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</si>
  <si>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</si>
  <si>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</si>
  <si>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</si>
  <si>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</si>
  <si>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</si>
  <si>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</si>
  <si>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</si>
  <si>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</si>
  <si>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</si>
  <si>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</si>
  <si>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</si>
  <si>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</si>
  <si>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</si>
  <si>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</si>
  <si>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</si>
  <si>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</si>
  <si>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</si>
  <si>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</si>
  <si>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</si>
  <si>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</si>
  <si>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</si>
  <si>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</si>
  <si>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</si>
  <si>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</si>
  <si>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</si>
  <si>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</si>
  <si>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</si>
  <si>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</si>
  <si>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</si>
  <si>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</si>
  <si>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</si>
  <si>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</si>
  <si>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</si>
  <si>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</si>
  <si>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</si>
  <si>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</si>
  <si>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</si>
  <si>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</si>
  <si>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</si>
  <si>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</si>
  <si>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</si>
  <si>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</si>
  <si>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</si>
  <si>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</si>
  <si>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</si>
  <si>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</si>
  <si>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</si>
  <si>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</si>
  <si>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</si>
  <si>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</si>
  <si>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</si>
  <si>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</si>
  <si>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</si>
  <si>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</si>
  <si>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</si>
  <si>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</si>
  <si>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</si>
  <si>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</si>
  <si>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</si>
  <si>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</si>
  <si>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</si>
  <si>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</si>
  <si>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</si>
  <si>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</si>
  <si>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</si>
  <si>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</si>
  <si>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</si>
  <si>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</si>
  <si>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</si>
  <si>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</si>
  <si>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</si>
  <si>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</si>
  <si>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</si>
  <si>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</si>
  <si>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</si>
  <si>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</si>
  <si>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</si>
  <si>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</si>
  <si>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</si>
  <si>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</si>
  <si>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</si>
  <si>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</si>
  <si>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</si>
  <si>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</si>
  <si>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</si>
  <si>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</si>
  <si>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</si>
  <si>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</si>
  <si>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</si>
  <si>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</si>
  <si>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</si>
  <si>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</si>
  <si>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</si>
  <si>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</si>
  <si>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</si>
  <si>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</si>
  <si>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</si>
  <si>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</si>
  <si>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</si>
  <si>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</si>
  <si>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</si>
  <si>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</si>
  <si>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</si>
  <si>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</si>
  <si>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</si>
  <si>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</si>
  <si>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</si>
  <si>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</si>
  <si>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</si>
  <si>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</si>
  <si>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</si>
  <si>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</si>
  <si>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</si>
  <si>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</si>
  <si>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</si>
  <si>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</si>
  <si>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</si>
  <si>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</si>
  <si>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</si>
  <si>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</si>
  <si>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</si>
  <si>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</si>
  <si>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</si>
  <si>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</si>
  <si>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</si>
  <si>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</si>
  <si>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</si>
  <si>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</si>
  <si>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</si>
  <si>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</si>
  <si>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</si>
  <si>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</si>
  <si>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</si>
  <si>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</si>
  <si>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</si>
  <si>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</si>
  <si>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</si>
  <si>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</si>
  <si>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</si>
  <si>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</si>
  <si>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</si>
  <si>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</si>
  <si>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</si>
  <si>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</si>
  <si>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</si>
  <si>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</si>
  <si>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</si>
  <si>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</si>
  <si>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</si>
  <si>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</si>
  <si>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</si>
  <si>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</si>
  <si>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</si>
  <si>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</si>
  <si>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</si>
  <si>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</si>
  <si>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</si>
  <si>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</si>
  <si>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</si>
  <si>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</si>
  <si>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</si>
  <si>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</si>
  <si>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</si>
  <si>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</si>
  <si>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</si>
  <si>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</si>
  <si>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</si>
  <si>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</si>
  <si>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</si>
  <si>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</si>
  <si>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</si>
  <si>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</si>
  <si>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</si>
  <si>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</si>
  <si>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</si>
  <si>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</si>
  <si>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</si>
  <si>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</si>
  <si>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</si>
  <si>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</si>
  <si>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</si>
  <si>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</si>
  <si>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</si>
  <si>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</si>
  <si>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</si>
  <si>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</si>
  <si>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</si>
  <si>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</si>
  <si>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</si>
  <si>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</si>
  <si>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</si>
  <si>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</si>
  <si>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</si>
  <si>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</si>
  <si>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</si>
  <si>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</si>
  <si>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</si>
  <si>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</si>
  <si>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</si>
  <si>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</si>
  <si>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</si>
  <si>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</si>
  <si>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</si>
  <si>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</si>
  <si>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</si>
  <si>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</si>
  <si>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</si>
  <si>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</si>
  <si>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</si>
  <si>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</si>
  <si>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</si>
  <si>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</si>
  <si>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</si>
  <si>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</si>
  <si>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</si>
  <si>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</si>
  <si>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</si>
  <si>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</si>
  <si>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</si>
  <si>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</si>
  <si>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</si>
  <si>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</si>
  <si>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</si>
  <si>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</si>
  <si>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</si>
  <si>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</si>
  <si>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</si>
  <si>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</si>
  <si>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</si>
  <si>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</si>
  <si>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</si>
  <si>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</si>
  <si>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</si>
  <si>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</si>
  <si>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</si>
  <si>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</si>
  <si>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</si>
  <si>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</si>
  <si>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</si>
  <si>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</si>
  <si>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</si>
  <si>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</si>
  <si>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</si>
  <si>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</si>
  <si>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</si>
  <si>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</si>
  <si>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</si>
  <si>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</si>
  <si>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</si>
  <si>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</si>
  <si>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</si>
  <si>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</si>
  <si>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</si>
  <si>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</si>
  <si>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</si>
  <si>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</si>
  <si>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</si>
  <si>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</si>
  <si>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</si>
  <si>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</si>
  <si>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</si>
  <si>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</si>
  <si>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</si>
  <si>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</si>
  <si>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</si>
  <si>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</si>
  <si>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</si>
  <si>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</si>
  <si>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</si>
  <si>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</si>
  <si>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</si>
  <si>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</si>
  <si>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</si>
  <si>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</si>
  <si>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</si>
  <si>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</si>
  <si>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</si>
  <si>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</si>
  <si>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</si>
  <si>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</si>
  <si>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</si>
  <si>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</si>
  <si>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</si>
  <si>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</si>
  <si>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</si>
  <si>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</si>
  <si>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</si>
  <si>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</si>
  <si>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</si>
  <si>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</si>
  <si>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</si>
  <si>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</si>
  <si>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</si>
  <si>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</si>
  <si>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</si>
  <si>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</si>
  <si>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</si>
  <si>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</si>
  <si>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</si>
  <si>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</si>
  <si>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</si>
  <si>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</si>
  <si>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</si>
  <si>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</si>
  <si>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</si>
  <si>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</si>
  <si>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</si>
  <si>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</si>
  <si>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</si>
  <si>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</si>
  <si>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</si>
  <si>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</si>
  <si>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</si>
  <si>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</si>
  <si>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</si>
  <si>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</si>
  <si>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</si>
  <si>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</si>
  <si>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</si>
  <si>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</si>
  <si>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</si>
  <si>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</si>
  <si>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</si>
  <si>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</si>
  <si>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</si>
  <si>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</si>
  <si>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</si>
  <si>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</si>
  <si>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</si>
  <si>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</si>
  <si>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</si>
  <si>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</si>
  <si>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</si>
  <si>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</si>
  <si>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</si>
  <si>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</si>
  <si>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</si>
  <si>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</si>
  <si>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</si>
  <si>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</si>
  <si>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</si>
  <si>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</si>
  <si>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</si>
  <si>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</si>
  <si>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</si>
  <si>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</si>
  <si>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</si>
  <si>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</si>
  <si>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</si>
  <si>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</si>
  <si>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</si>
  <si>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</si>
  <si>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</si>
  <si>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</si>
  <si>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</si>
  <si>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</si>
  <si>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</si>
  <si>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</si>
  <si>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</si>
  <si>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</si>
  <si>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</si>
  <si>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</si>
  <si>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</si>
  <si>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</si>
  <si>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</si>
  <si>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</si>
  <si>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</si>
  <si>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</si>
  <si>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</si>
  <si>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</si>
  <si>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</si>
  <si>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</si>
  <si>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</si>
  <si>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</si>
  <si>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</si>
  <si>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</si>
  <si>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</si>
  <si>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</si>
  <si>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</si>
  <si>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</si>
  <si>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</si>
  <si>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</si>
  <si>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</si>
  <si>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</si>
  <si>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</si>
  <si>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</si>
  <si>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</si>
  <si>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</si>
  <si>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</si>
  <si>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</si>
  <si>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</si>
  <si>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</si>
  <si>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</si>
  <si>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</si>
  <si>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</si>
  <si>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</si>
  <si>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</si>
  <si>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</si>
  <si>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</si>
  <si>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</si>
  <si>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</si>
  <si>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</si>
  <si>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</si>
  <si>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</si>
  <si>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</si>
  <si>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</si>
  <si>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</si>
  <si>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</si>
  <si>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</si>
  <si>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</si>
  <si>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</si>
  <si>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</si>
  <si>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</si>
  <si>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</si>
  <si>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</si>
  <si>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</si>
  <si>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</si>
  <si>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</si>
  <si>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</si>
  <si>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</si>
  <si>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</si>
  <si>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</si>
  <si>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</si>
  <si>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</si>
  <si>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</si>
  <si>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</si>
  <si>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</si>
  <si>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</si>
  <si>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</si>
  <si>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</si>
  <si>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</si>
  <si>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</si>
  <si>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</si>
  <si>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</si>
  <si>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</si>
  <si>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</si>
  <si>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</si>
  <si>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</si>
  <si>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</si>
  <si>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</si>
  <si>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</si>
  <si>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</si>
  <si>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</si>
  <si>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</si>
  <si>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</si>
  <si>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</si>
  <si>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</si>
  <si>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</si>
  <si>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</si>
  <si>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</si>
  <si>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</si>
  <si>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</si>
  <si>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</si>
  <si>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</si>
  <si>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</si>
  <si>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</si>
  <si>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</si>
  <si>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</si>
  <si>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</si>
  <si>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</si>
  <si>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</si>
  <si>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</si>
  <si>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</si>
  <si>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</si>
  <si>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</si>
  <si>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</si>
  <si>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</si>
  <si>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</si>
  <si>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</si>
  <si>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</si>
  <si>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</si>
  <si>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</si>
  <si>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</si>
  <si>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</si>
  <si>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</si>
  <si>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</si>
  <si>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</si>
  <si>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</si>
  <si>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</si>
  <si>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</si>
  <si>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</si>
  <si>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</si>
  <si>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</si>
  <si>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</si>
  <si>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</si>
  <si>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</si>
  <si>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</si>
  <si>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</si>
  <si>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</si>
  <si>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</si>
  <si>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</si>
  <si>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</si>
  <si>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</si>
  <si>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</si>
  <si>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</si>
  <si>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</si>
  <si>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</si>
  <si>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</si>
  <si>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</si>
  <si>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</si>
  <si>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</si>
  <si>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</si>
  <si>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</si>
  <si>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</si>
  <si>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</si>
  <si>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</si>
  <si>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</si>
  <si>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</si>
  <si>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</si>
  <si>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</si>
  <si>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</si>
  <si>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</si>
  <si>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</si>
  <si>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</si>
  <si>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</si>
  <si>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</si>
  <si>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</si>
  <si>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</si>
  <si>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</si>
  <si>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</si>
  <si>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</si>
  <si>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</si>
  <si>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</si>
  <si>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</si>
  <si>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</si>
  <si>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</si>
  <si>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</si>
  <si>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</si>
  <si>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</si>
  <si>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</si>
  <si>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</si>
  <si>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</si>
  <si>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</si>
  <si>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</si>
  <si>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</si>
  <si>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</si>
  <si>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</si>
  <si>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</si>
  <si>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</si>
  <si>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</si>
  <si>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</si>
  <si>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</si>
  <si>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</si>
  <si>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</si>
  <si>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</si>
  <si>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</si>
  <si>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</si>
  <si>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</si>
  <si>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</si>
  <si>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</si>
  <si>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</si>
  <si>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</si>
  <si>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</si>
  <si>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</si>
  <si>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</si>
  <si>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</si>
  <si>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</si>
  <si>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</si>
  <si>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</si>
  <si>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</si>
  <si>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</si>
  <si>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</si>
  <si>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</si>
  <si>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</si>
  <si>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</si>
  <si>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</si>
  <si>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</si>
  <si>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</si>
  <si>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</si>
  <si>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</si>
  <si>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</si>
  <si>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</si>
  <si>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</si>
  <si>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</si>
  <si>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</si>
  <si>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</si>
  <si>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</si>
  <si>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</si>
  <si>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</si>
  <si>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</si>
  <si>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</si>
  <si>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</si>
  <si>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</si>
  <si>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</si>
  <si>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</si>
  <si>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</si>
  <si>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</si>
  <si>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</si>
  <si>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</si>
  <si>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</si>
  <si>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</si>
  <si>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</si>
  <si>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</si>
  <si>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</si>
  <si>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</si>
  <si>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</si>
  <si>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</si>
  <si>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</si>
  <si>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</si>
  <si>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</si>
  <si>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</si>
  <si>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</si>
  <si>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</si>
  <si>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</si>
  <si>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</si>
  <si>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</si>
  <si>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</si>
  <si>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</si>
  <si>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</si>
  <si>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</si>
  <si>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</si>
  <si>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</si>
  <si>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</si>
  <si>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</si>
  <si>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</si>
  <si>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</si>
  <si>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</si>
  <si>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</si>
  <si>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</si>
  <si>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</si>
  <si>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</si>
  <si>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</si>
  <si>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</si>
  <si>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</si>
  <si>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</si>
  <si>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</si>
  <si>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</si>
  <si>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</si>
  <si>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</si>
  <si>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</si>
  <si>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</si>
  <si>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</si>
  <si>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</si>
  <si>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</si>
  <si>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</si>
  <si>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</si>
  <si>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</si>
  <si>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</si>
  <si>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</si>
  <si>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</si>
  <si>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</si>
  <si>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</si>
  <si>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</si>
  <si>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</si>
  <si>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</si>
  <si>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</si>
  <si>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</si>
  <si>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</si>
  <si>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</si>
  <si>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</si>
  <si>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</si>
  <si>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</si>
  <si>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</si>
  <si>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</si>
  <si>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</si>
  <si>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</si>
  <si>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</si>
  <si>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</si>
  <si>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</si>
  <si>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</si>
  <si>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</si>
  <si>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</si>
  <si>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</si>
  <si>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</si>
  <si>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</si>
  <si>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</si>
  <si>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</si>
  <si>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</si>
  <si>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</si>
  <si>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</si>
  <si>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</si>
  <si>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</si>
  <si>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</si>
  <si>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</si>
  <si>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</si>
  <si>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</si>
  <si>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</si>
  <si>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</si>
  <si>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</si>
  <si>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</si>
  <si>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</si>
  <si>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</si>
  <si>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</si>
  <si>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</si>
  <si>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</si>
  <si>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</si>
  <si>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</si>
  <si>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</si>
  <si>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</si>
  <si>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</si>
  <si>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</si>
  <si>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</si>
  <si>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</si>
  <si>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</si>
  <si>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</si>
  <si>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</si>
  <si>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</si>
  <si>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</si>
  <si>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</si>
  <si>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</si>
  <si>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</si>
  <si>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</si>
  <si>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</si>
  <si>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</si>
  <si>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</si>
  <si>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</si>
  <si>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</si>
  <si>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</si>
  <si>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</si>
  <si>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</si>
  <si>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</si>
  <si>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</si>
  <si>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</si>
  <si>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</si>
  <si>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</si>
  <si>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</si>
  <si>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</si>
  <si>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</si>
  <si>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</si>
  <si>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</si>
  <si>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</si>
  <si>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</si>
  <si>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</si>
  <si>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</si>
  <si>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</si>
  <si>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</si>
  <si>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</si>
  <si>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</si>
  <si>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</si>
  <si>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</si>
  <si>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</si>
  <si>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</si>
  <si>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</si>
  <si>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</si>
  <si>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</si>
  <si>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</si>
  <si>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</si>
  <si>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</si>
  <si>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</si>
  <si>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</si>
  <si>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</si>
  <si>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</si>
  <si>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</si>
  <si>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</si>
  <si>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</si>
  <si>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</si>
  <si>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</si>
  <si>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</si>
  <si>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</si>
  <si>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</si>
  <si>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</si>
  <si>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</si>
  <si>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</si>
  <si>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</si>
  <si>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</si>
  <si>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</si>
  <si>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</si>
  <si>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</si>
  <si>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</si>
  <si>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</si>
  <si>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</si>
  <si>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</si>
  <si>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</si>
  <si>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</si>
  <si>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</si>
  <si>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</si>
  <si>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</si>
  <si>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</si>
  <si>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</si>
  <si>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</si>
  <si>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</si>
  <si>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</si>
  <si>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</si>
  <si>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</si>
  <si>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</si>
  <si>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</si>
  <si>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</si>
  <si>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</si>
  <si>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</si>
  <si>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</si>
  <si>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</si>
  <si>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</si>
  <si>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</si>
  <si>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</si>
  <si>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</si>
  <si>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</si>
  <si>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</si>
  <si>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</si>
  <si>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</si>
  <si>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</si>
  <si>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</si>
  <si>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</si>
  <si>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</si>
  <si>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</si>
  <si>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</si>
  <si>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</si>
  <si>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</si>
  <si>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</si>
  <si>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</si>
  <si>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</si>
  <si>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</si>
  <si>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</si>
  <si>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</si>
  <si>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</si>
  <si>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</si>
  <si>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</si>
  <si>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</si>
  <si>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</si>
  <si>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</si>
  <si>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</si>
  <si>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</si>
  <si>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</si>
  <si>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</si>
  <si>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</si>
  <si>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</si>
  <si>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</si>
  <si>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</si>
  <si>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</si>
  <si>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</si>
  <si>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</si>
  <si>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</si>
  <si>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</si>
  <si>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</si>
  <si>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</si>
  <si>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</si>
  <si>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</si>
  <si>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</si>
  <si>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</si>
  <si>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</si>
  <si>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</si>
  <si>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</si>
  <si>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</si>
  <si>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</si>
  <si>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</si>
  <si>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</si>
  <si>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</si>
  <si>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</si>
  <si>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</si>
  <si>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</si>
  <si>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</si>
  <si>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</si>
  <si>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</si>
  <si>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</si>
  <si>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</si>
  <si>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</si>
  <si>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</si>
  <si>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</si>
  <si>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</si>
  <si>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</si>
  <si>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</si>
  <si>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</si>
  <si>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</si>
  <si>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</si>
  <si>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</si>
  <si>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</si>
  <si>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</si>
  <si>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</si>
  <si>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</si>
  <si>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</si>
  <si>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</si>
  <si>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</si>
  <si>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</si>
  <si>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</si>
  <si>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</si>
  <si>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</si>
  <si>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</si>
  <si>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</si>
  <si>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</si>
  <si>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</si>
  <si>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</si>
  <si>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</si>
  <si>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</si>
  <si>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</si>
  <si>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</si>
  <si>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</si>
  <si>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</si>
  <si>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</si>
  <si>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</si>
  <si>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</si>
  <si>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</si>
  <si>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</si>
  <si>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</si>
  <si>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</si>
  <si>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</si>
  <si>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</si>
  <si>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</si>
  <si>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</si>
  <si>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</si>
  <si>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</si>
  <si>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</si>
  <si>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</si>
  <si>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</si>
  <si>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</si>
  <si>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</si>
  <si>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</si>
  <si>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</si>
  <si>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</si>
  <si>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</si>
  <si>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</si>
  <si>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</si>
  <si>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</si>
  <si>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</si>
  <si>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</si>
  <si>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</si>
  <si>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</si>
  <si>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</si>
  <si>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</si>
  <si>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</si>
  <si>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</si>
  <si>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</si>
  <si>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</si>
  <si>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</si>
  <si>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</si>
  <si>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</si>
  <si>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</si>
  <si>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</si>
  <si>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</si>
  <si>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</si>
  <si>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</si>
  <si>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</si>
  <si>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</si>
  <si>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</si>
  <si>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</si>
  <si>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</si>
  <si>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</si>
  <si>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</si>
  <si>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</si>
  <si>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</si>
  <si>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</si>
  <si>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</si>
  <si>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</si>
  <si>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</si>
  <si>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</si>
  <si>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</si>
  <si>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</si>
  <si>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</si>
  <si>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</si>
  <si>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</si>
  <si>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</si>
  <si>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</si>
  <si>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</si>
  <si>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</si>
  <si>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</si>
  <si>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</si>
  <si>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</si>
  <si>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</si>
  <si>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</si>
  <si>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</si>
  <si>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</si>
  <si>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</si>
  <si>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</si>
  <si>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</si>
  <si>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</si>
  <si>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</si>
  <si>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</si>
  <si>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</si>
  <si>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</si>
  <si>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</si>
  <si>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</si>
  <si>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</si>
  <si>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</si>
  <si>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</si>
  <si>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</si>
  <si>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</si>
  <si>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</si>
  <si>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</si>
  <si>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</si>
  <si>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</si>
  <si>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</si>
  <si>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</si>
  <si>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</si>
  <si>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</si>
  <si>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</si>
  <si>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</si>
  <si>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</si>
  <si>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</si>
  <si>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</si>
  <si>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</si>
  <si>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</si>
  <si>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</si>
  <si>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</si>
  <si>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</si>
  <si>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</si>
  <si>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</si>
  <si>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</si>
  <si>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</si>
  <si>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</si>
  <si>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</si>
  <si>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</si>
  <si>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</si>
  <si>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</si>
  <si>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</si>
  <si>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</si>
  <si>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</si>
  <si>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</si>
  <si>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</si>
  <si>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</si>
  <si>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</si>
  <si>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</si>
  <si>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</si>
  <si>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</si>
  <si>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</si>
  <si>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</si>
  <si>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</si>
  <si>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</si>
  <si>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</si>
  <si>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</si>
  <si>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</si>
  <si>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</si>
  <si>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</si>
  <si>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</si>
  <si>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</si>
  <si>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</si>
  <si>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</si>
  <si>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</si>
  <si>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</si>
  <si>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</si>
  <si>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</si>
  <si>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</si>
  <si>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</si>
  <si>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</si>
  <si>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</si>
  <si>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</si>
  <si>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</si>
  <si>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</si>
  <si>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</si>
  <si>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</si>
  <si>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</si>
  <si>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</si>
  <si>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</si>
  <si>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</si>
  <si>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</si>
  <si>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</si>
  <si>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</si>
  <si>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</si>
  <si>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</si>
  <si>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</si>
  <si>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</si>
  <si>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</si>
  <si>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</si>
  <si>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</si>
  <si>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</si>
  <si>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</si>
  <si>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</si>
  <si>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</si>
  <si>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</si>
  <si>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</si>
  <si>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</si>
  <si>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</si>
  <si>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</si>
  <si>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</si>
  <si>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</si>
  <si>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</si>
  <si>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</si>
  <si>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</si>
  <si>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</si>
  <si>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</si>
  <si>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</si>
  <si>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</si>
  <si>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</si>
  <si>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</si>
  <si>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</si>
  <si>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</si>
  <si>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</si>
  <si>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</si>
  <si>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</si>
  <si>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</si>
  <si>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</si>
  <si>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</si>
  <si>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</si>
  <si>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</si>
  <si>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</si>
  <si>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</si>
  <si>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</si>
  <si>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</si>
  <si>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</si>
  <si>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</si>
  <si>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</si>
  <si>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</si>
  <si>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</si>
  <si>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</si>
  <si>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</si>
  <si>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</si>
  <si>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</si>
  <si>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</si>
  <si>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</si>
  <si>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</si>
  <si>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</si>
  <si>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</si>
  <si>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</si>
  <si>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</si>
  <si>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</si>
  <si>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</si>
  <si>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</si>
  <si>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</si>
  <si>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</si>
  <si>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</si>
  <si>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</si>
  <si>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</si>
  <si>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</si>
  <si>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</si>
  <si>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</si>
  <si>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</si>
  <si>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</si>
  <si>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</si>
  <si>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</si>
  <si>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</si>
  <si>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</si>
  <si>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</si>
  <si>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</si>
  <si>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</si>
  <si>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</si>
  <si>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</si>
  <si>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</si>
  <si>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</si>
  <si>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</si>
  <si>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</si>
  <si>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</si>
  <si>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</si>
  <si>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</si>
  <si>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</si>
  <si>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</si>
  <si>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</si>
  <si>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</si>
  <si>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</si>
  <si>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</si>
  <si>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</si>
  <si>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</si>
  <si>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</si>
  <si>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</si>
  <si>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</si>
  <si>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</si>
  <si>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</si>
  <si>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</si>
  <si>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</si>
  <si>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</si>
  <si>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</si>
  <si>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</si>
  <si>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</si>
  <si>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</si>
  <si>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</si>
  <si>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</si>
  <si>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</si>
  <si>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</si>
  <si>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</si>
  <si>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</si>
  <si>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</si>
  <si>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</si>
  <si>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</si>
  <si>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</si>
  <si>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</si>
  <si>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</si>
  <si>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</si>
  <si>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</si>
  <si>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</si>
  <si>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</si>
  <si>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</si>
  <si>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</si>
  <si>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</si>
  <si>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</si>
  <si>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</si>
  <si>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</si>
  <si>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</si>
  <si>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</si>
  <si>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</si>
  <si>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</si>
  <si>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</si>
  <si>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</si>
  <si>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</si>
  <si>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</si>
  <si>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</si>
  <si>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</si>
  <si>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</si>
  <si>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</si>
  <si>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</si>
  <si>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</si>
  <si>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</si>
  <si>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</si>
  <si>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</si>
  <si>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</si>
  <si>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</si>
  <si>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</si>
  <si>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</si>
  <si>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</si>
  <si>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</si>
  <si>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</si>
  <si>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</si>
  <si>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</si>
  <si>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</si>
  <si>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</si>
  <si>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</si>
  <si>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</si>
  <si>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</si>
  <si>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</si>
  <si>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</si>
  <si>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</si>
  <si>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</si>
  <si>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</si>
  <si>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</si>
  <si>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</si>
  <si>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</si>
  <si>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</si>
  <si>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</si>
  <si>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</si>
  <si>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</si>
  <si>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</si>
  <si>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</si>
  <si>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</si>
  <si>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</si>
  <si>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</si>
  <si>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</si>
  <si>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</si>
  <si>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</si>
  <si>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</si>
  <si>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</si>
  <si>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</si>
  <si>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</si>
  <si>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</si>
  <si>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</si>
  <si>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</si>
  <si>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</si>
  <si>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</si>
  <si>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</si>
  <si>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</si>
  <si>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</si>
  <si>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</si>
  <si>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</si>
  <si>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</si>
  <si>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</si>
  <si>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</si>
  <si>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</si>
  <si>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</si>
  <si>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</si>
  <si>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</si>
  <si>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</si>
  <si>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</si>
  <si>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</si>
  <si>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</si>
  <si>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</si>
  <si>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</si>
  <si>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</si>
  <si>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</si>
  <si>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</si>
  <si>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</si>
  <si>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</si>
  <si>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</si>
  <si>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</si>
  <si>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</si>
  <si>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</si>
  <si>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</si>
  <si>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</si>
  <si>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</si>
  <si>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</si>
  <si>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</si>
  <si>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</si>
  <si>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</si>
  <si>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</si>
  <si>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</si>
  <si>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</si>
  <si>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</si>
  <si>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</si>
  <si>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</si>
  <si>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</si>
  <si>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</si>
  <si>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</si>
  <si>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</si>
  <si>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</si>
  <si>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</si>
  <si>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</si>
  <si>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</si>
  <si>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</si>
  <si>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</si>
  <si>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</si>
  <si>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</si>
  <si>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</si>
  <si>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</si>
  <si>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</si>
  <si>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</si>
  <si>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</si>
  <si>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</si>
  <si>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</si>
  <si>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</si>
  <si>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</si>
  <si>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</si>
  <si>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</si>
  <si>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</si>
  <si>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</si>
  <si>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</si>
  <si>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</si>
  <si>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</si>
  <si>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</si>
  <si>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</si>
  <si>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</si>
  <si>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</si>
  <si>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</si>
  <si>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</si>
  <si>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</si>
  <si>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</si>
  <si>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</si>
  <si>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</si>
  <si>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</si>
  <si>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</si>
  <si>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</si>
  <si>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</si>
  <si>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</si>
  <si>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</si>
  <si>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</si>
  <si>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</si>
  <si>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</si>
  <si>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</si>
  <si>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</si>
  <si>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</si>
  <si>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</si>
  <si>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</si>
  <si>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</si>
  <si>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</si>
  <si>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</si>
  <si>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</si>
  <si>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</si>
  <si>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</si>
  <si>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</si>
  <si>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</si>
  <si>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</si>
  <si>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</si>
  <si>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</si>
  <si>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</si>
  <si>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</si>
  <si>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</si>
  <si>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</si>
  <si>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</si>
  <si>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</si>
  <si>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</si>
  <si>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</si>
  <si>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</si>
  <si>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</si>
  <si>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</si>
  <si>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</si>
  <si>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</si>
  <si>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</si>
  <si>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</si>
  <si>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</si>
  <si>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</si>
  <si>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</si>
  <si>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</si>
  <si>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</si>
  <si>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</si>
  <si>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</si>
  <si>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</si>
  <si>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</si>
  <si>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</si>
  <si>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</si>
  <si>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</si>
  <si>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</si>
  <si>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</si>
  <si>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</si>
  <si>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</si>
  <si>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</si>
  <si>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</si>
  <si>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</si>
  <si>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</si>
  <si>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</si>
  <si>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</si>
  <si>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</si>
  <si>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</si>
  <si>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</si>
  <si>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</si>
  <si>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</si>
  <si>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</si>
  <si>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</si>
  <si>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</si>
  <si>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</si>
  <si>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</si>
  <si>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</si>
  <si>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</si>
  <si>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</si>
  <si>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</si>
  <si>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</si>
  <si>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</si>
  <si>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</si>
  <si>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</si>
  <si>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</si>
  <si>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</si>
  <si>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</si>
  <si>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</si>
  <si>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</si>
  <si>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</si>
  <si>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</si>
  <si>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</si>
  <si>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</si>
  <si>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</si>
  <si>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</si>
  <si>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</si>
  <si>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</si>
  <si>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</si>
  <si>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</si>
  <si>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</si>
  <si>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</si>
  <si>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</si>
  <si>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</si>
  <si>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</si>
  <si>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</si>
  <si>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</si>
  <si>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</si>
  <si>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</si>
  <si>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</si>
  <si>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</si>
  <si>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</si>
  <si>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</si>
  <si>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</si>
  <si>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</si>
  <si>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</si>
  <si>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</si>
  <si>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</si>
  <si>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</si>
  <si>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</si>
  <si>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</si>
  <si>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</si>
  <si>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</si>
  <si>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</si>
  <si>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</si>
  <si>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</si>
  <si>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</si>
  <si>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</si>
  <si>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</si>
  <si>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</si>
  <si>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</si>
  <si>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</si>
  <si>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</si>
  <si>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</si>
  <si>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</si>
  <si>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</si>
  <si>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</si>
  <si>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</si>
  <si>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</si>
  <si>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</si>
  <si>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</si>
  <si>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</si>
  <si>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</si>
  <si>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</si>
  <si>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</si>
  <si>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</si>
  <si>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</si>
  <si>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</si>
  <si>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</si>
  <si>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</si>
  <si>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</si>
  <si>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</si>
  <si>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</si>
  <si>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</si>
  <si>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</si>
  <si>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</si>
  <si>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</si>
  <si>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</si>
  <si>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</si>
  <si>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</si>
  <si>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</si>
  <si>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</si>
  <si>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</si>
  <si>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</si>
  <si>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</si>
  <si>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</si>
  <si>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</si>
  <si>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</si>
  <si>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</si>
  <si>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</si>
  <si>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</si>
  <si>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</si>
  <si>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</si>
  <si>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</si>
  <si>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</si>
  <si>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</si>
  <si>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</si>
  <si>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</si>
  <si>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</si>
  <si>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</si>
  <si>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</si>
  <si>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</si>
  <si>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</si>
  <si>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</si>
  <si>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</si>
  <si>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</si>
  <si>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</si>
  <si>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</si>
  <si>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</si>
  <si>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</si>
  <si>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</si>
  <si>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</si>
  <si>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</si>
  <si>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</si>
  <si>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</si>
  <si>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</si>
  <si>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</si>
  <si>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</si>
  <si>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</si>
  <si>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</si>
  <si>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</si>
  <si>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</si>
  <si>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</si>
  <si>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</si>
  <si>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</si>
  <si>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</si>
  <si>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</si>
  <si>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</si>
  <si>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</si>
  <si>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</si>
  <si>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</si>
  <si>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</si>
  <si>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</si>
  <si>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</si>
  <si>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</si>
  <si>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</si>
  <si>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</si>
  <si>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</si>
  <si>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</si>
  <si>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</si>
  <si>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</si>
  <si>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</si>
  <si>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</si>
  <si>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</si>
  <si>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</si>
  <si>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</si>
  <si>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</si>
  <si>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</si>
  <si>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</si>
  <si>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</si>
  <si>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</si>
  <si>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</si>
  <si>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</si>
  <si>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</si>
  <si>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</si>
  <si>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</si>
  <si>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</si>
  <si>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</si>
  <si>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</si>
  <si>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</si>
  <si>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</si>
  <si>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</si>
  <si>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</si>
  <si>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</si>
  <si>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</si>
  <si>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</si>
  <si>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</si>
  <si>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</si>
  <si>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</si>
  <si>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</si>
  <si>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</si>
  <si>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</si>
  <si>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</si>
  <si>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</si>
  <si>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</si>
  <si>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</si>
  <si>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</si>
  <si>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</si>
  <si>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</si>
  <si>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</si>
  <si>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</si>
  <si>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</si>
  <si>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</si>
  <si>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</si>
  <si>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</si>
  <si>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</si>
  <si>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</si>
  <si>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</si>
  <si>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</si>
  <si>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</si>
  <si>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</si>
  <si>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</si>
  <si>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</si>
  <si>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</si>
  <si>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</si>
  <si>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</si>
  <si>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</si>
  <si>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</si>
  <si>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</si>
  <si>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</si>
  <si>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</si>
  <si>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</si>
  <si>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</si>
  <si>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</si>
  <si>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</si>
  <si>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</si>
  <si>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</si>
  <si>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</si>
  <si>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</si>
  <si>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</si>
  <si>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</si>
  <si>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</si>
  <si>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</si>
  <si>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</si>
  <si>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</si>
  <si>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</si>
  <si>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</si>
  <si>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</si>
  <si>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</si>
  <si>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</si>
  <si>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</si>
  <si>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</si>
  <si>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</si>
  <si>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</si>
  <si>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</si>
  <si>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</si>
  <si>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</si>
  <si>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</si>
  <si>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</si>
  <si>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</si>
  <si>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</si>
  <si>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</si>
  <si>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</si>
  <si>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</si>
  <si>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</si>
  <si>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</si>
  <si>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</si>
  <si>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</si>
  <si>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</si>
  <si>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</si>
  <si>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</si>
  <si>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</si>
  <si>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</si>
  <si>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</si>
  <si>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</si>
  <si>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</si>
  <si>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</si>
  <si>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</si>
  <si>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</si>
  <si>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</si>
  <si>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</si>
  <si>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</si>
  <si>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</si>
  <si>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</si>
  <si>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</si>
  <si>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</si>
  <si>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</si>
  <si>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</si>
  <si>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</si>
  <si>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</si>
  <si>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</si>
  <si>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</si>
  <si>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</si>
  <si>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</si>
  <si>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</si>
  <si>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</si>
  <si>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</si>
  <si>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</si>
  <si>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</si>
  <si>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</si>
  <si>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</si>
  <si>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</si>
  <si>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</si>
  <si>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</si>
  <si>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</si>
  <si>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</si>
  <si>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</si>
  <si>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</si>
  <si>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</si>
  <si>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</si>
  <si>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</si>
  <si>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</si>
  <si>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</si>
  <si>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</si>
  <si>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</si>
  <si>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</si>
  <si>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</si>
  <si>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</si>
  <si>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</si>
  <si>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</si>
  <si>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</si>
  <si>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</si>
  <si>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</si>
  <si>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</si>
  <si>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</si>
  <si>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</si>
  <si>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</si>
  <si>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</si>
  <si>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</si>
  <si>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</si>
  <si>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</si>
  <si>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</si>
  <si>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</si>
  <si>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</si>
  <si>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</si>
  <si>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</si>
  <si>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</si>
  <si>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</si>
  <si>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</si>
  <si>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</si>
  <si>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</si>
  <si>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</si>
  <si>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</si>
  <si>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</si>
  <si>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</si>
  <si>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</si>
  <si>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</si>
  <si>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</si>
  <si>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</si>
  <si>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</si>
  <si>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</si>
  <si>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</si>
  <si>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</si>
  <si>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</si>
  <si>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</si>
  <si>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</si>
  <si>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</si>
  <si>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</si>
  <si>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</si>
  <si>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</si>
  <si>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</si>
  <si>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</si>
  <si>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</si>
  <si>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</si>
  <si>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</si>
  <si>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</si>
  <si>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</si>
  <si>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</si>
  <si>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</si>
  <si>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</si>
  <si>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</si>
  <si>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</si>
  <si>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</si>
  <si>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</si>
  <si>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</si>
  <si>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</si>
  <si>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</si>
  <si>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</si>
  <si>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</si>
  <si>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</si>
  <si>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</si>
  <si>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</si>
  <si>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</si>
  <si>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</si>
  <si>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</si>
  <si>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</si>
  <si>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</si>
  <si>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</si>
  <si>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</si>
  <si>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</si>
  <si>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</si>
  <si>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</si>
  <si>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</si>
  <si>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</si>
  <si>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</si>
  <si>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</si>
  <si>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</si>
  <si>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</si>
  <si>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</si>
  <si>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</si>
  <si>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</si>
  <si>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</si>
  <si>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</si>
  <si>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</si>
  <si>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</si>
  <si>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</si>
  <si>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</si>
  <si>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</si>
  <si>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</si>
  <si>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</si>
  <si>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</si>
  <si>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</si>
  <si>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</si>
  <si>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</si>
  <si>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</si>
  <si>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</si>
  <si>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</si>
  <si>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</si>
  <si>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</si>
  <si>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</si>
  <si>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</si>
  <si>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</si>
  <si>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</si>
  <si>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</si>
  <si>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</si>
  <si>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</si>
  <si>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</si>
  <si>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</si>
  <si>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</si>
  <si>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</si>
  <si>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</si>
  <si>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</si>
  <si>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</si>
  <si>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</si>
  <si>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</si>
  <si>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</si>
  <si>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</si>
  <si>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</si>
  <si>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</si>
  <si>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</si>
  <si>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</si>
  <si>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</si>
  <si>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</si>
  <si>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</si>
  <si>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</si>
  <si>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</si>
  <si>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</si>
  <si>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</si>
  <si>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</si>
  <si>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</si>
  <si>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</si>
  <si>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</si>
  <si>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</si>
  <si>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</si>
  <si>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</si>
  <si>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</si>
  <si>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</si>
  <si>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</si>
  <si>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</si>
  <si>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</si>
  <si>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</si>
  <si>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</si>
  <si>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</si>
  <si>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</si>
  <si>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</si>
  <si>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</si>
  <si>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</si>
  <si>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</si>
  <si>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</si>
  <si>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</si>
  <si>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</si>
  <si>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</si>
  <si>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</si>
  <si>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</si>
  <si>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</si>
  <si>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</si>
  <si>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</si>
  <si>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</si>
  <si>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</si>
  <si>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</si>
  <si>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</si>
  <si>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</si>
  <si>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</si>
  <si>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</si>
  <si>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</si>
  <si>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</si>
  <si>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</si>
  <si>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</si>
  <si>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</si>
  <si>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</si>
  <si>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</si>
  <si>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</si>
  <si>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</si>
  <si>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</si>
  <si>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</si>
  <si>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</si>
  <si>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</si>
  <si>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</si>
  <si>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</si>
  <si>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</si>
  <si>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</si>
  <si>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</si>
  <si>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</si>
  <si>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</si>
  <si>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</si>
  <si>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</si>
  <si>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</si>
  <si>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</si>
  <si>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</si>
  <si>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</si>
  <si>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</si>
  <si>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</si>
  <si>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</si>
  <si>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</si>
  <si>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</si>
  <si>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</si>
  <si>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</si>
  <si>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</si>
  <si>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</si>
  <si>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</si>
  <si>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</si>
  <si>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</si>
  <si>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</si>
  <si>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</si>
  <si>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</si>
  <si>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</si>
  <si>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</si>
  <si>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</si>
  <si>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</si>
  <si>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</si>
  <si>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</si>
  <si>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</si>
  <si>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</si>
  <si>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</si>
  <si>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</si>
  <si>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</si>
  <si>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</si>
  <si>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</si>
  <si>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</si>
  <si>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</si>
  <si>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</si>
  <si>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</si>
  <si>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</si>
  <si>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</si>
  <si>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</si>
  <si>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</si>
  <si>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</si>
  <si>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</si>
  <si>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</si>
  <si>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</si>
  <si>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</si>
  <si>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</si>
  <si>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</si>
  <si>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</si>
  <si>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</si>
  <si>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</si>
  <si>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</si>
  <si>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</si>
  <si>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</si>
  <si>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</si>
  <si>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</si>
  <si>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</si>
  <si>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</si>
  <si>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</si>
  <si>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</si>
  <si>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</si>
  <si>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</si>
  <si>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</si>
  <si>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</si>
  <si>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</si>
  <si>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</si>
  <si>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</si>
  <si>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</si>
  <si>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</si>
  <si>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</si>
  <si>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</si>
  <si>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</si>
  <si>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</si>
  <si>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</si>
  <si>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</si>
  <si>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</si>
  <si>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</si>
  <si>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</si>
  <si>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</si>
  <si>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</si>
  <si>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</si>
  <si>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</si>
  <si>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</si>
  <si>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</si>
  <si>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</si>
  <si>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</si>
  <si>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</si>
  <si>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</si>
  <si>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</si>
  <si>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</si>
  <si>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</si>
  <si>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</si>
  <si>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</si>
  <si>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</si>
  <si>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</si>
  <si>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</si>
  <si>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</si>
  <si>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</si>
  <si>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</si>
  <si>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</si>
  <si>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</si>
  <si>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</si>
  <si>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</si>
  <si>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</si>
  <si>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</si>
  <si>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</si>
  <si>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</si>
  <si>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</si>
  <si>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</si>
  <si>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</si>
  <si>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</si>
  <si>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</si>
  <si>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</si>
  <si>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</si>
  <si>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</si>
  <si>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</si>
  <si>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</si>
  <si>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</si>
  <si>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</si>
  <si>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</si>
  <si>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</si>
  <si>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</si>
  <si>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</si>
  <si>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</si>
  <si>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</si>
  <si>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</si>
  <si>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</si>
  <si>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</si>
  <si>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</si>
  <si>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</si>
  <si>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</si>
  <si>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</si>
  <si>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</si>
  <si>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</si>
  <si>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</si>
  <si>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</si>
  <si>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</si>
  <si>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</si>
  <si>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</si>
  <si>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</si>
  <si>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</si>
  <si>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</si>
  <si>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</si>
  <si>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</si>
  <si>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</si>
  <si>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</si>
  <si>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</si>
  <si>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</si>
  <si>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</si>
  <si>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</si>
  <si>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</si>
  <si>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</si>
  <si>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</si>
  <si>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</si>
  <si>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</si>
  <si>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</si>
  <si>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</si>
  <si>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</si>
  <si>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</si>
  <si>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</si>
  <si>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</si>
  <si>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</si>
  <si>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</si>
  <si>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</si>
  <si>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</si>
  <si>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</si>
  <si>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</si>
  <si>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</si>
  <si>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</si>
  <si>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</si>
  <si>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</si>
  <si>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</si>
  <si>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</si>
  <si>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</si>
  <si>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</si>
  <si>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</si>
  <si>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</si>
  <si>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</si>
  <si>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</si>
  <si>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</si>
  <si>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</si>
  <si>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</si>
  <si>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</si>
  <si>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</si>
  <si>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</si>
  <si>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</si>
  <si>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</si>
  <si>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</si>
  <si>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</si>
  <si>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</si>
  <si>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</si>
  <si>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</si>
  <si>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</si>
  <si>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</si>
  <si>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</si>
  <si>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</si>
  <si>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</si>
  <si>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</si>
  <si>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</si>
  <si>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</si>
  <si>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</si>
  <si>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</si>
  <si>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</si>
  <si>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</si>
  <si>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</si>
  <si>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</si>
  <si>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</si>
  <si>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</si>
  <si>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</si>
  <si>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</si>
  <si>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</si>
  <si>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</si>
  <si>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</si>
  <si>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</si>
  <si>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</si>
  <si>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</si>
  <si>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</si>
  <si>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</si>
  <si>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</si>
  <si>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</si>
  <si>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</si>
  <si>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</si>
  <si>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</si>
  <si>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</si>
  <si>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</si>
  <si>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</si>
  <si>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</si>
  <si>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</si>
  <si>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</si>
  <si>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</si>
  <si>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</si>
  <si>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</si>
  <si>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</si>
  <si>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</si>
  <si>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</si>
  <si>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</si>
  <si>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</si>
  <si>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</si>
  <si>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</si>
  <si>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</si>
  <si>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</si>
  <si>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</si>
  <si>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</si>
  <si>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</si>
  <si>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</si>
  <si>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</si>
  <si>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</si>
  <si>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</si>
  <si>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</si>
  <si>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</si>
  <si>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</si>
  <si>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</si>
  <si>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</si>
  <si>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</si>
  <si>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</si>
  <si>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</si>
  <si>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</si>
  <si>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</si>
  <si>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</si>
  <si>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</si>
  <si>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</si>
  <si>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</si>
  <si>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</si>
  <si>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</si>
  <si>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</si>
  <si>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</si>
  <si>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</si>
  <si>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</si>
  <si>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</si>
  <si>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</si>
  <si>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</si>
  <si>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</si>
  <si>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</si>
  <si>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</si>
  <si>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</si>
  <si>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</si>
  <si>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</si>
  <si>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</si>
  <si>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</si>
  <si>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</si>
  <si>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</si>
  <si>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</si>
  <si>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</si>
  <si>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</si>
  <si>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</si>
  <si>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</si>
  <si>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</si>
  <si>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</si>
  <si>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</si>
  <si>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</si>
  <si>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</si>
  <si>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</si>
  <si>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</si>
  <si>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</si>
  <si>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</si>
  <si>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</si>
  <si>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</si>
  <si>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</si>
  <si>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</si>
  <si>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</si>
  <si>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</si>
  <si>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</si>
  <si>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</si>
  <si>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</si>
  <si>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</si>
  <si>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</si>
  <si>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</si>
  <si>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</si>
  <si>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</si>
  <si>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</si>
  <si>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</si>
  <si>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</si>
  <si>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</si>
  <si>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</si>
  <si>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</si>
  <si>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</si>
  <si>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</si>
  <si>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</si>
  <si>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</si>
  <si>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</si>
  <si>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</si>
  <si>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</si>
  <si>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</si>
  <si>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</si>
  <si>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</si>
  <si>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</si>
  <si>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</si>
  <si>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</si>
  <si>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</si>
  <si>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</si>
  <si>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</si>
  <si>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</si>
  <si>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</si>
  <si>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</si>
  <si>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</si>
  <si>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</si>
  <si>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</si>
  <si>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</si>
  <si>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</si>
  <si>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</si>
  <si>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</si>
  <si>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</si>
  <si>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</si>
  <si>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</si>
  <si>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</si>
  <si>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</si>
  <si>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</si>
  <si>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</si>
  <si>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</si>
  <si>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</si>
  <si>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</si>
  <si>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</si>
  <si>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</si>
  <si>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</si>
  <si>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</si>
  <si>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</si>
  <si>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</si>
  <si>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</si>
  <si>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</si>
  <si>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</si>
  <si>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</si>
  <si>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</si>
  <si>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</si>
  <si>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</si>
  <si>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</si>
  <si>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</si>
  <si>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</si>
  <si>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</si>
  <si>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</si>
  <si>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</si>
  <si>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</si>
  <si>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</si>
  <si>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</si>
  <si>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</si>
  <si>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</si>
  <si>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</si>
  <si>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</si>
  <si>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</si>
  <si>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</si>
  <si>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</si>
  <si>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</si>
  <si>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</si>
  <si>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</si>
  <si>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</si>
  <si>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</si>
  <si>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</si>
  <si>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</si>
  <si>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</si>
  <si>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</si>
  <si>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</si>
  <si>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</si>
  <si>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</si>
  <si>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</si>
  <si>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</si>
  <si>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</si>
  <si>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</si>
  <si>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</si>
  <si>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</si>
  <si>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</si>
  <si>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</si>
  <si>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</si>
  <si>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</si>
  <si>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</si>
  <si>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</si>
  <si>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</si>
  <si>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</si>
  <si>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</si>
  <si>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</si>
  <si>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</si>
  <si>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</si>
  <si>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</si>
  <si>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</si>
  <si>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</si>
  <si>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</si>
  <si>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</si>
  <si>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</si>
  <si>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</si>
  <si>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</si>
  <si>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</si>
  <si>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</si>
  <si>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</si>
  <si>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</si>
  <si>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</si>
  <si>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</si>
  <si>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</si>
  <si>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</si>
  <si>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</si>
  <si>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</si>
  <si>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</si>
  <si>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</si>
  <si>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</si>
  <si>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</si>
  <si>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</si>
  <si>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</si>
  <si>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</si>
  <si>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</si>
  <si>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</si>
  <si>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</si>
  <si>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</si>
  <si>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</si>
  <si>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</si>
  <si>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</si>
  <si>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</si>
  <si>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</si>
  <si>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</si>
  <si>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</si>
  <si>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</si>
  <si>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</si>
  <si>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</si>
  <si>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</si>
  <si>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</si>
  <si>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</si>
  <si>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</si>
  <si>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</si>
  <si>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</si>
  <si>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</si>
  <si>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</si>
  <si>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</si>
  <si>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</si>
  <si>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</si>
  <si>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</si>
  <si>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</si>
  <si>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</si>
  <si>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</si>
  <si>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</si>
  <si>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</si>
  <si>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</si>
  <si>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</si>
  <si>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</si>
  <si>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</si>
  <si>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</si>
  <si>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</si>
  <si>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</si>
  <si>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</si>
  <si>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</si>
  <si>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</si>
  <si>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</si>
  <si>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</si>
  <si>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</si>
  <si>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</si>
  <si>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</si>
  <si>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</si>
  <si>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</si>
  <si>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</si>
  <si>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</si>
  <si>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</si>
  <si>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</si>
  <si>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</si>
  <si>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</si>
  <si>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</si>
  <si>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</si>
  <si>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</si>
  <si>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</si>
  <si>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</si>
  <si>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</si>
  <si>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</si>
  <si>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</si>
  <si>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</si>
  <si>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</si>
  <si>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</si>
  <si>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</si>
  <si>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</si>
  <si>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</si>
  <si>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</si>
  <si>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</si>
  <si>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</si>
  <si>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</si>
  <si>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</si>
  <si>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</si>
  <si>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</si>
  <si>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</si>
  <si>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</si>
  <si>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</si>
  <si>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</si>
  <si>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</si>
  <si>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</si>
  <si>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</si>
  <si>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</si>
  <si>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</si>
  <si>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</si>
  <si>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</si>
  <si>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</si>
  <si>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</si>
  <si>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</si>
  <si>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</si>
  <si>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</si>
  <si>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</si>
  <si>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</si>
  <si>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</si>
  <si>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</si>
  <si>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</si>
  <si>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</si>
  <si>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</si>
  <si>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</si>
  <si>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</si>
  <si>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</si>
  <si>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</si>
  <si>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</si>
  <si>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</si>
  <si>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</si>
  <si>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</si>
  <si>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</si>
  <si>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</si>
  <si>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</si>
  <si>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</si>
  <si>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</si>
  <si>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</si>
  <si>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</si>
  <si>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</si>
  <si>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</si>
  <si>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</si>
  <si>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</si>
  <si>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</si>
  <si>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</si>
  <si>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</si>
  <si>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</si>
  <si>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</si>
  <si>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</si>
  <si>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</si>
  <si>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</si>
  <si>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</si>
  <si>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</si>
  <si>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</si>
  <si>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</si>
  <si>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</si>
  <si>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</si>
  <si>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</si>
  <si>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</si>
  <si>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</si>
  <si>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</si>
  <si>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</si>
  <si>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</si>
  <si>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</si>
  <si>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</si>
  <si>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</si>
  <si>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</si>
  <si>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</si>
  <si>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</si>
  <si>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</si>
  <si>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</si>
  <si>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</si>
  <si>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</si>
  <si>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</si>
  <si>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</si>
  <si>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</si>
  <si>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</si>
  <si>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</si>
  <si>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</si>
  <si>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</si>
  <si>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</si>
  <si>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</si>
  <si>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</si>
  <si>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</si>
  <si>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</si>
  <si>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</si>
  <si>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</si>
  <si>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</si>
  <si>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</si>
  <si>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</si>
  <si>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</si>
  <si>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</si>
  <si>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</si>
  <si>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</si>
  <si>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</si>
  <si>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</si>
  <si>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</si>
  <si>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</si>
  <si>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</si>
  <si>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</si>
  <si>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</si>
  <si>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</si>
  <si>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</si>
  <si>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</si>
  <si>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</si>
  <si>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</si>
  <si>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</si>
  <si>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</si>
  <si>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</si>
  <si>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</si>
  <si>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</si>
  <si>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</si>
  <si>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</si>
  <si>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</si>
  <si>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</si>
  <si>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</si>
  <si>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</si>
  <si>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</si>
  <si>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</si>
  <si>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</si>
  <si>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</si>
  <si>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</si>
  <si>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</si>
  <si>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</si>
  <si>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</si>
  <si>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</si>
  <si>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</si>
  <si>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</si>
  <si>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</si>
  <si>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</si>
  <si>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</si>
  <si>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</si>
  <si>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</si>
  <si>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</si>
  <si>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</si>
  <si>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</si>
  <si>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</si>
  <si>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</si>
  <si>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</si>
  <si>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</si>
  <si>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</si>
  <si>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</si>
  <si>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</si>
  <si>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</si>
  <si>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</si>
  <si>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</si>
  <si>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</si>
  <si>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</si>
  <si>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</si>
  <si>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</si>
  <si>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</si>
  <si>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</si>
  <si>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</si>
  <si>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</si>
  <si>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</si>
  <si>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</si>
  <si>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</si>
  <si>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</si>
  <si>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</si>
  <si>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</si>
  <si>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</si>
  <si>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</si>
  <si>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</si>
  <si>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</si>
  <si>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</si>
  <si>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</si>
  <si>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</si>
  <si>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</si>
  <si>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</si>
  <si>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</si>
  <si>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</si>
  <si>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</si>
  <si>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</si>
  <si>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</si>
  <si>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</si>
  <si>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</si>
  <si>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</si>
  <si>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</si>
  <si>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</si>
  <si>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</si>
  <si>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</si>
  <si>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</si>
  <si>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</si>
  <si>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</si>
  <si>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</si>
  <si>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</si>
  <si>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</si>
  <si>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</si>
  <si>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</si>
  <si>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</si>
  <si>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</si>
  <si>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</si>
  <si>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</si>
  <si>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</si>
  <si>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</si>
  <si>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</si>
  <si>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</si>
  <si>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</si>
  <si>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</si>
  <si>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</si>
  <si>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</si>
  <si>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</si>
  <si>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</si>
  <si>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</si>
  <si>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</si>
  <si>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</si>
  <si>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</si>
  <si>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</si>
  <si>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</si>
  <si>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</si>
  <si>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</si>
  <si>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</si>
  <si>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</si>
  <si>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</si>
  <si>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</si>
  <si>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</si>
  <si>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</si>
  <si>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</si>
  <si>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</si>
  <si>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</si>
  <si>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</si>
  <si>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</si>
  <si>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</si>
  <si>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</si>
  <si>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</si>
  <si>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</si>
  <si>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</si>
  <si>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</si>
  <si>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</si>
  <si>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</si>
  <si>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</si>
  <si>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</si>
  <si>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</si>
  <si>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</si>
  <si>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</si>
  <si>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</si>
  <si>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</si>
  <si>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</si>
  <si>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</si>
  <si>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</si>
  <si>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</si>
  <si>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</si>
  <si>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</si>
  <si>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</si>
  <si>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</si>
  <si>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</si>
  <si>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</si>
  <si>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</si>
  <si>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</si>
  <si>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</si>
  <si>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</si>
  <si>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</si>
  <si>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</si>
  <si>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</si>
  <si>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</si>
  <si>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</si>
  <si>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</si>
  <si>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</si>
  <si>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</si>
  <si>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</si>
  <si>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</si>
  <si>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</si>
  <si>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</si>
  <si>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</si>
  <si>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</si>
  <si>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</si>
  <si>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</si>
  <si>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</si>
  <si>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</si>
  <si>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</si>
  <si>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</si>
  <si>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</si>
  <si>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</si>
  <si>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</si>
  <si>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</si>
  <si>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</si>
  <si>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</si>
  <si>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</si>
  <si>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</si>
  <si>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</si>
  <si>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</si>
  <si>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</si>
  <si>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</si>
  <si>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</si>
  <si>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</si>
  <si>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</si>
  <si>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</si>
  <si>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</si>
  <si>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</si>
  <si>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</si>
  <si>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</si>
  <si>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</si>
  <si>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</si>
  <si>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</si>
  <si>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</si>
  <si>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</si>
  <si>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</si>
  <si>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</si>
  <si>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</si>
  <si>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</si>
  <si>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</si>
  <si>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</si>
  <si>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</si>
  <si>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</si>
  <si>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</si>
  <si>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</si>
  <si>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</si>
  <si>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</si>
  <si>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</si>
  <si>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</si>
  <si>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</si>
  <si>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</si>
  <si>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</si>
  <si>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</si>
  <si>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</si>
  <si>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</si>
  <si>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</si>
  <si>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</si>
  <si>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</si>
  <si>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</si>
  <si>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</si>
  <si>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</si>
  <si>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</si>
  <si>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</si>
  <si>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</si>
  <si>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</si>
  <si>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</si>
  <si>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</si>
  <si>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</si>
  <si>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</si>
  <si>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</si>
  <si>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</si>
  <si>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</si>
  <si>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</si>
  <si>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</si>
  <si>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</si>
  <si>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</si>
  <si>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</si>
  <si>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</si>
  <si>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</si>
  <si>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</si>
  <si>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</si>
  <si>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</si>
  <si>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</si>
  <si>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</si>
  <si>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</si>
  <si>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</si>
  <si>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</si>
  <si>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</si>
  <si>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</si>
  <si>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</si>
  <si>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</si>
  <si>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</si>
  <si>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</si>
  <si>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</si>
  <si>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</si>
  <si>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</si>
  <si>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</si>
  <si>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</si>
  <si>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</si>
  <si>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</si>
  <si>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</si>
  <si>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</si>
  <si>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</si>
  <si>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</si>
  <si>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</si>
  <si>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</si>
  <si>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</si>
  <si>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</si>
  <si>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</si>
  <si>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</si>
  <si>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</si>
  <si>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</si>
  <si>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</si>
  <si>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</si>
  <si>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</si>
  <si>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</si>
  <si>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</si>
  <si>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</si>
  <si>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</si>
  <si>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</si>
  <si>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</si>
  <si>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</si>
  <si>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</si>
  <si>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</si>
  <si>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</si>
  <si>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</si>
  <si>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</si>
  <si>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</si>
  <si>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</si>
  <si>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</si>
  <si>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</si>
  <si>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</si>
  <si>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</si>
  <si>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</si>
  <si>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</si>
  <si>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</si>
  <si>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</si>
  <si>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</si>
  <si>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</si>
  <si>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</si>
  <si>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</si>
  <si>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</si>
  <si>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</si>
  <si>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</si>
  <si>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</si>
  <si>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</si>
  <si>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</si>
  <si>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</si>
  <si>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</si>
  <si>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</si>
  <si>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</si>
  <si>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</si>
  <si>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</si>
  <si>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</si>
  <si>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</si>
  <si>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</si>
  <si>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</si>
  <si>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</si>
  <si>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</si>
  <si>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</si>
  <si>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</si>
  <si>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</si>
  <si>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</si>
  <si>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</si>
  <si>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</si>
  <si>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</si>
  <si>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</si>
  <si>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</si>
  <si>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</si>
  <si>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</si>
  <si>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</si>
  <si>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</si>
  <si>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</si>
  <si>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</si>
  <si>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</si>
  <si>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</si>
  <si>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</si>
  <si>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</si>
  <si>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</si>
  <si>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</si>
  <si>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</si>
  <si>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</si>
  <si>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</si>
  <si>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</si>
  <si>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</si>
  <si>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</si>
  <si>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</si>
  <si>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</si>
  <si>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</si>
  <si>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</si>
  <si>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</si>
  <si>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</si>
  <si>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</si>
  <si>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</si>
  <si>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</si>
  <si>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</si>
  <si>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</si>
  <si>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</si>
  <si>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</si>
  <si>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</si>
  <si>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</si>
  <si>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</si>
  <si>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</si>
  <si>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</si>
  <si>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</si>
  <si>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</si>
  <si>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</si>
  <si>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</si>
  <si>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</si>
  <si>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</si>
  <si>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</si>
  <si>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</si>
  <si>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</si>
  <si>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</si>
  <si>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</si>
  <si>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</si>
  <si>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</si>
  <si>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</si>
  <si>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</si>
  <si>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</si>
  <si>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</si>
  <si>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</si>
  <si>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</si>
  <si>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</si>
  <si>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</si>
  <si>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</si>
  <si>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</si>
  <si>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</si>
  <si>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</si>
  <si>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</si>
  <si>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</si>
  <si>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</si>
  <si>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</si>
  <si>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</si>
  <si>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</si>
  <si>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</si>
  <si>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</si>
  <si>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</si>
  <si>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</si>
  <si>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</si>
  <si>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</si>
  <si>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</si>
  <si>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</si>
  <si>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</si>
  <si>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</si>
  <si>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</si>
  <si>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</si>
  <si>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</si>
  <si>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</si>
  <si>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</si>
  <si>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</si>
  <si>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</si>
  <si>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</si>
  <si>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</si>
  <si>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</si>
  <si>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</si>
  <si>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</si>
  <si>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</si>
  <si>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</si>
  <si>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</si>
  <si>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</si>
  <si>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</si>
  <si>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</si>
  <si>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</si>
  <si>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</si>
  <si>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</si>
  <si>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</si>
  <si>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</si>
  <si>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</si>
  <si>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</si>
  <si>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</si>
  <si>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</si>
  <si>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</si>
  <si>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</si>
  <si>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</si>
  <si>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</si>
  <si>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</si>
  <si>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</si>
  <si>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</si>
  <si>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</si>
  <si>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</si>
  <si>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</si>
  <si>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</si>
  <si>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</si>
  <si>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</si>
  <si>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</si>
  <si>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</si>
  <si>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</si>
  <si>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</si>
  <si>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</si>
  <si>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</si>
  <si>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</si>
  <si>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</si>
  <si>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</si>
  <si>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</si>
  <si>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</si>
  <si>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</si>
  <si>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</si>
  <si>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</si>
  <si>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</si>
  <si>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</si>
  <si>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</si>
  <si>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</si>
  <si>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</si>
  <si>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</si>
  <si>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</si>
  <si>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</si>
  <si>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</si>
  <si>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</si>
  <si>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</si>
  <si>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</si>
  <si>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</si>
  <si>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</si>
  <si>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</si>
  <si>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</si>
  <si>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</si>
  <si>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</si>
  <si>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</si>
  <si>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</si>
  <si>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</si>
  <si>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</si>
  <si>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</si>
  <si>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</si>
  <si>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</si>
  <si>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</si>
  <si>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</si>
  <si>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</si>
  <si>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</si>
  <si>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</si>
  <si>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</si>
  <si>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</si>
  <si>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</si>
  <si>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</si>
  <si>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</si>
  <si>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</si>
  <si>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</si>
  <si>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</si>
  <si>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</si>
  <si>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</si>
  <si>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</si>
  <si>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</si>
  <si>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</si>
  <si>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</si>
  <si>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</si>
  <si>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</si>
  <si>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</si>
  <si>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</si>
  <si>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</si>
  <si>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</si>
  <si>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</si>
  <si>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</si>
  <si>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</si>
  <si>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</si>
  <si>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</si>
  <si>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</si>
  <si>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</si>
  <si>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</si>
  <si>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</si>
  <si>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</si>
  <si>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</si>
  <si>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</si>
  <si>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</si>
  <si>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</si>
  <si>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</si>
  <si>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</si>
  <si>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</si>
  <si>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</si>
  <si>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</si>
  <si>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</si>
  <si>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</si>
  <si>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</si>
  <si>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</si>
  <si>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</si>
  <si>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</si>
  <si>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</si>
  <si>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</si>
  <si>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</si>
  <si>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</si>
  <si>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</si>
  <si>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</si>
  <si>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</si>
  <si>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</si>
  <si>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</si>
  <si>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</si>
  <si>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</si>
  <si>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</si>
  <si>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</si>
  <si>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</si>
  <si>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</si>
  <si>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</si>
  <si>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</si>
  <si>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</si>
  <si>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</si>
  <si>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</si>
  <si>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</si>
  <si>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</si>
  <si>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</si>
  <si>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</si>
  <si>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</si>
  <si>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</si>
  <si>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</si>
  <si>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</si>
  <si>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</si>
  <si>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</si>
  <si>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</si>
  <si>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</si>
  <si>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</si>
  <si>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</si>
  <si>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</si>
  <si>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</si>
  <si>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</si>
  <si>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</si>
  <si>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</si>
  <si>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</si>
  <si>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</si>
  <si>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</si>
  <si>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</si>
  <si>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</si>
  <si>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</si>
  <si>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</si>
  <si>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</si>
  <si>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</si>
  <si>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</si>
  <si>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</si>
  <si>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</si>
  <si>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</si>
  <si>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</si>
  <si>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</si>
  <si>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</si>
  <si>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</si>
  <si>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</si>
  <si>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</si>
  <si>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</si>
  <si>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</si>
  <si>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</si>
  <si>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</si>
  <si>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</si>
  <si>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</si>
  <si>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</si>
  <si>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</si>
  <si>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</si>
  <si>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</si>
  <si>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</si>
  <si>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</si>
  <si>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</si>
  <si>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</si>
  <si>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</si>
  <si>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</si>
  <si>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</si>
  <si>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</si>
  <si>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</si>
  <si>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</si>
  <si>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</si>
  <si>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</si>
  <si>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</si>
  <si>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</si>
  <si>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</si>
  <si>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</si>
  <si>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</si>
  <si>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</si>
  <si>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</si>
  <si>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</si>
  <si>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</si>
  <si>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</si>
  <si>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</si>
  <si>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</si>
  <si>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</si>
  <si>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</si>
  <si>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</si>
  <si>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</si>
  <si>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</si>
  <si>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</si>
  <si>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</si>
  <si>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</si>
  <si>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</si>
  <si>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</si>
  <si>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</si>
  <si>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</si>
  <si>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</si>
  <si>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</si>
  <si>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</si>
  <si>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</si>
  <si>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</si>
  <si>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</si>
  <si>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</si>
  <si>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</si>
  <si>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</si>
  <si>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</si>
  <si>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</si>
  <si>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</si>
  <si>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</si>
  <si>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</si>
  <si>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</si>
  <si>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</si>
  <si>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</si>
  <si>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</si>
  <si>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</si>
  <si>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</si>
  <si>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</si>
  <si>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</si>
  <si>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</si>
  <si>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</si>
  <si>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</si>
  <si>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</si>
  <si>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</si>
  <si>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</si>
  <si>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</si>
  <si>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</si>
  <si>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</si>
  <si>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</si>
  <si>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</si>
  <si>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</si>
  <si>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</si>
  <si>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</si>
  <si>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</si>
  <si>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</si>
  <si>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</si>
  <si>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</si>
  <si>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</si>
  <si>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</si>
  <si>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</si>
  <si>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</si>
  <si>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</si>
  <si>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</si>
  <si>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</si>
  <si>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</si>
  <si>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</si>
  <si>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</si>
  <si>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</si>
  <si>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</si>
  <si>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</si>
  <si>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</si>
  <si>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</si>
  <si>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</si>
  <si>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</si>
  <si>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</si>
  <si>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</si>
  <si>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</si>
  <si>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</si>
  <si>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</si>
  <si>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</si>
  <si>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</si>
  <si>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</si>
  <si>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</si>
  <si>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</si>
  <si>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</si>
  <si>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</si>
  <si>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</si>
  <si>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</si>
  <si>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</si>
  <si>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</si>
  <si>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</si>
  <si>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</si>
  <si>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</si>
  <si>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</si>
  <si>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</si>
  <si>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</si>
  <si>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</si>
  <si>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</si>
  <si>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</si>
  <si>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</si>
  <si>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</si>
  <si>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</si>
  <si>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</si>
  <si>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</si>
  <si>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</si>
  <si>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</si>
  <si>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</si>
  <si>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</si>
  <si>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</si>
  <si>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</si>
  <si>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</si>
  <si>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</si>
  <si>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</si>
  <si>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</si>
  <si>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</si>
  <si>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</si>
  <si>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</si>
  <si>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</si>
  <si>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</si>
  <si>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</si>
  <si>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</si>
  <si>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</si>
  <si>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</si>
  <si>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</si>
  <si>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</si>
  <si>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</si>
  <si>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</si>
  <si>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</si>
  <si>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</si>
  <si>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</si>
  <si>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</si>
  <si>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</si>
  <si>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</si>
  <si>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</si>
  <si>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</si>
  <si>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</si>
  <si>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</si>
  <si>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</si>
  <si>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</si>
  <si>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</si>
  <si>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</si>
  <si>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</si>
  <si>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</si>
  <si>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</si>
  <si>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</si>
  <si>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</si>
  <si>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</si>
  <si>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</si>
  <si>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</si>
  <si>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</si>
  <si>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</si>
  <si>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</si>
  <si>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</si>
  <si>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</si>
  <si>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</si>
  <si>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</si>
  <si>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</si>
  <si>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</si>
  <si>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</si>
  <si>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</si>
  <si>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</si>
  <si>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</si>
  <si>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</si>
  <si>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</si>
  <si>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</si>
  <si>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</si>
  <si>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</si>
  <si>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</si>
  <si>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</si>
  <si>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</si>
  <si>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</si>
  <si>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</si>
  <si>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</si>
  <si>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</si>
  <si>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</si>
  <si>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</si>
  <si>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</si>
  <si>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</si>
  <si>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</si>
  <si>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</si>
  <si>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</si>
  <si>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</si>
  <si>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</si>
  <si>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</si>
  <si>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</si>
  <si>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</si>
  <si>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</si>
  <si>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</si>
  <si>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</si>
  <si>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</si>
  <si>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</si>
  <si>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</si>
  <si>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</si>
  <si>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</si>
  <si>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</si>
  <si>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</si>
  <si>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</si>
  <si>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</si>
  <si>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</si>
  <si>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</si>
  <si>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</si>
  <si>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</si>
  <si>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</si>
  <si>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</si>
  <si>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</si>
  <si>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</si>
  <si>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</si>
  <si>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</si>
  <si>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</si>
  <si>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</si>
  <si>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</si>
  <si>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</si>
  <si>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</si>
  <si>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</si>
  <si>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</si>
  <si>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</si>
  <si>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</si>
  <si>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</si>
  <si>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</si>
  <si>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</si>
  <si>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</si>
  <si>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</si>
  <si>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</si>
  <si>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</si>
  <si>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</si>
  <si>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</si>
  <si>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</si>
  <si>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</si>
  <si>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</si>
  <si>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</si>
  <si>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</si>
  <si>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</si>
  <si>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</si>
  <si>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</si>
  <si>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</si>
  <si>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</si>
  <si>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</si>
  <si>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</si>
  <si>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</si>
  <si>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</si>
  <si>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</si>
  <si>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</si>
  <si>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</si>
  <si>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</si>
  <si>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</si>
  <si>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</si>
  <si>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</si>
  <si>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</si>
  <si>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</si>
  <si>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</si>
  <si>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</si>
  <si>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</si>
  <si>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</si>
  <si>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</si>
  <si>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</si>
  <si>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</si>
  <si>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</si>
  <si>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</si>
  <si>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</si>
  <si>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</si>
  <si>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</si>
  <si>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</si>
  <si>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</si>
  <si>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</si>
  <si>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</si>
  <si>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</si>
  <si>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</si>
  <si>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</si>
  <si>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</si>
  <si>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</si>
  <si>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</si>
  <si>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</si>
  <si>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</si>
  <si>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</si>
  <si>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</si>
  <si>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</si>
  <si>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</si>
  <si>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</si>
  <si>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</si>
  <si>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</si>
  <si>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</si>
  <si>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</si>
  <si>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</si>
  <si>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</si>
  <si>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</si>
  <si>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</si>
  <si>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</si>
  <si>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</si>
  <si>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</si>
  <si>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</si>
  <si>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</si>
  <si>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</si>
  <si>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</si>
  <si>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</si>
  <si>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</si>
  <si>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</si>
  <si>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</si>
  <si>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</si>
  <si>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</si>
  <si>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</si>
  <si>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</si>
  <si>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</si>
  <si>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</si>
  <si>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</si>
  <si>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</si>
  <si>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</si>
  <si>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</si>
  <si>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</si>
  <si>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</si>
  <si>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</si>
  <si>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</si>
  <si>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</si>
  <si>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</si>
  <si>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</si>
  <si>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</si>
  <si>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</si>
  <si>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</si>
  <si>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</si>
  <si>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</si>
  <si>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</si>
  <si>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</si>
  <si>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</si>
  <si>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</si>
  <si>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</si>
  <si>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</si>
  <si>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</si>
  <si>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</si>
  <si>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</si>
  <si>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</si>
  <si>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</si>
  <si>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</si>
  <si>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</si>
  <si>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</si>
  <si>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</si>
  <si>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</si>
  <si>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</si>
  <si>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</si>
  <si>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</si>
  <si>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</si>
  <si>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</si>
  <si>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</si>
  <si>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</si>
  <si>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</si>
  <si>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</si>
  <si>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</si>
  <si>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</si>
  <si>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</si>
  <si>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</si>
  <si>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</si>
  <si>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</si>
  <si>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</si>
  <si>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</si>
  <si>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</si>
  <si>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</si>
  <si>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</si>
  <si>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</si>
  <si>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</si>
  <si>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</si>
  <si>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</si>
  <si>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</si>
  <si>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</si>
  <si>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</si>
  <si>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</si>
  <si>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</si>
  <si>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</si>
  <si>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</si>
  <si>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</si>
  <si>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</si>
  <si>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</si>
  <si>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</si>
  <si>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</si>
  <si>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</si>
  <si>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</si>
  <si>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</si>
  <si>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</si>
  <si>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</si>
  <si>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</si>
  <si>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</si>
  <si>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</si>
  <si>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</si>
  <si>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</si>
  <si>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</si>
  <si>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</si>
  <si>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</si>
  <si>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</si>
  <si>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</si>
  <si>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</si>
  <si>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</si>
  <si>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</si>
  <si>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</si>
  <si>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</si>
  <si>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</si>
  <si>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</si>
  <si>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</si>
  <si>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</si>
  <si>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</si>
  <si>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</si>
  <si>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</si>
  <si>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</si>
  <si>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</si>
  <si>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</si>
  <si>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</si>
  <si>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</si>
  <si>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</si>
  <si>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</si>
  <si>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</si>
  <si>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</si>
  <si>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</si>
  <si>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</si>
  <si>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</si>
  <si>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</si>
  <si>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</si>
  <si>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</si>
  <si>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</si>
  <si>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</si>
  <si>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</si>
  <si>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</si>
  <si>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</si>
  <si>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</si>
  <si>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</si>
  <si>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</si>
  <si>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</si>
  <si>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</si>
  <si>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</si>
  <si>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</si>
  <si>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</si>
  <si>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</si>
  <si>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</si>
  <si>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</si>
  <si>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</si>
  <si>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</si>
  <si>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</si>
  <si>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</si>
  <si>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</si>
  <si>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</si>
  <si>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</si>
  <si>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</si>
  <si>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</si>
  <si>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</si>
  <si>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</si>
  <si>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</si>
  <si>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</si>
  <si>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</si>
  <si>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</si>
  <si>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</si>
  <si>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</si>
  <si>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</si>
  <si>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</si>
  <si>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</si>
  <si>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</si>
  <si>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</si>
  <si>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</si>
  <si>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</si>
  <si>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</si>
  <si>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</si>
  <si>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</si>
  <si>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</si>
  <si>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</si>
  <si>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</si>
  <si>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</si>
  <si>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</si>
  <si>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</si>
  <si>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</si>
  <si>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</si>
  <si>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</si>
  <si>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</si>
  <si>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</si>
  <si>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</si>
  <si>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</si>
  <si>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</si>
  <si>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</si>
  <si>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</si>
  <si>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</si>
  <si>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</si>
  <si>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</si>
  <si>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</si>
  <si>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</si>
  <si>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</si>
  <si>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</si>
  <si>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</si>
  <si>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</si>
  <si>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</si>
  <si>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</si>
  <si>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</si>
  <si>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</si>
  <si>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</si>
  <si>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</si>
  <si>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</si>
  <si>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</si>
  <si>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</si>
  <si>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</si>
  <si>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</si>
  <si>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</si>
  <si>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</si>
  <si>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</si>
  <si>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</si>
  <si>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</si>
  <si>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</si>
  <si>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</si>
  <si>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</si>
  <si>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</si>
  <si>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</si>
  <si>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</si>
  <si>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</si>
  <si>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</si>
  <si>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</si>
  <si>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</si>
  <si>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</si>
  <si>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</si>
  <si>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</si>
  <si>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</si>
  <si>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</si>
  <si>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</si>
  <si>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</si>
  <si>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</si>
  <si>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</si>
  <si>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</si>
  <si>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</si>
  <si>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</si>
  <si>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</si>
  <si>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</si>
  <si>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</si>
  <si>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</si>
  <si>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</si>
  <si>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</si>
  <si>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</si>
  <si>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</si>
  <si>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</si>
  <si>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</si>
  <si>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</si>
  <si>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</si>
  <si>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</si>
  <si>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</si>
  <si>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</si>
  <si>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</si>
  <si>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</si>
  <si>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</si>
  <si>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</si>
  <si>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</si>
  <si>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</si>
  <si>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</si>
  <si>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</si>
  <si>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</si>
  <si>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</si>
  <si>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</si>
  <si>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</si>
  <si>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</si>
  <si>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</si>
  <si>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</si>
  <si>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</si>
  <si>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</si>
  <si>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</si>
  <si>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</si>
  <si>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</si>
  <si>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</si>
  <si>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</si>
  <si>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</si>
  <si>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</si>
  <si>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</si>
  <si>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</si>
  <si>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</si>
  <si>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</si>
  <si>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</si>
  <si>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</si>
  <si>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</si>
  <si>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</si>
  <si>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</si>
  <si>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</si>
  <si>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</si>
  <si>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</si>
  <si>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</si>
  <si>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</si>
  <si>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</si>
  <si>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</si>
  <si>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</si>
  <si>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</si>
  <si>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</si>
  <si>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</si>
  <si>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</si>
  <si>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</si>
  <si>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</si>
  <si>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</si>
  <si>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</si>
  <si>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</si>
  <si>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</si>
  <si>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</si>
  <si>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</si>
  <si>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</si>
  <si>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</si>
  <si>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</si>
  <si>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</si>
  <si>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</si>
  <si>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</si>
  <si>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</si>
  <si>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</si>
  <si>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</si>
  <si>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</si>
  <si>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</si>
  <si>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</si>
  <si>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</si>
  <si>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</si>
  <si>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</si>
  <si>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</si>
  <si>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</si>
  <si>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</si>
  <si>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</si>
  <si>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</si>
  <si>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</si>
  <si>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</si>
  <si>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</si>
  <si>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</si>
  <si>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</si>
  <si>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</si>
  <si>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</si>
  <si>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</si>
  <si>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</si>
  <si>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</si>
  <si>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</si>
  <si>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</si>
  <si>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</si>
  <si>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</si>
  <si>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</si>
  <si>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</si>
  <si>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</si>
  <si>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</si>
  <si>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</si>
  <si>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</si>
  <si>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</si>
  <si>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</si>
  <si>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</si>
  <si>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</si>
  <si>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</si>
  <si>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</si>
  <si>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</si>
  <si>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</si>
  <si>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</si>
  <si>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</si>
  <si>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</si>
  <si>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</si>
  <si>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</si>
  <si>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</si>
  <si>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</si>
  <si>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</si>
  <si>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</si>
  <si>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</si>
  <si>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</si>
  <si>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</si>
  <si>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</si>
  <si>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</si>
  <si>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</si>
  <si>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</si>
  <si>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</si>
  <si>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</si>
  <si>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</si>
  <si>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</si>
  <si>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</si>
  <si>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</si>
  <si>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</si>
  <si>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</si>
  <si>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</si>
  <si>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</si>
  <si>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</si>
  <si>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</si>
  <si>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</si>
  <si>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</si>
  <si>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</si>
  <si>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</si>
  <si>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</si>
  <si>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</si>
  <si>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</si>
  <si>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</si>
  <si>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</si>
  <si>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</si>
  <si>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</si>
  <si>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</si>
  <si>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</si>
  <si>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</si>
  <si>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</si>
  <si>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</si>
  <si>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</si>
  <si>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</si>
  <si>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</si>
  <si>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</si>
  <si>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</si>
  <si>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</si>
  <si>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</si>
  <si>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</si>
  <si>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</si>
  <si>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</si>
  <si>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</si>
  <si>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</si>
  <si>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</si>
  <si>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</si>
  <si>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</si>
  <si>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</si>
  <si>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</si>
  <si>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</si>
  <si>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</si>
  <si>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</si>
  <si>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</si>
  <si>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</si>
  <si>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</si>
  <si>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</si>
  <si>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</si>
  <si>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</si>
  <si>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</si>
  <si>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</si>
  <si>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</si>
  <si>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</si>
  <si>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</si>
  <si>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</si>
  <si>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</si>
  <si>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</si>
  <si>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</si>
  <si>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</si>
  <si>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</si>
  <si>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</si>
  <si>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</si>
  <si>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</si>
  <si>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</si>
  <si>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</si>
  <si>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</si>
  <si>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</si>
  <si>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</si>
  <si>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</si>
  <si>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</si>
  <si>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</si>
  <si>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</si>
  <si>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</si>
  <si>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</si>
  <si>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</si>
  <si>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</si>
  <si>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</si>
  <si>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</si>
  <si>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</si>
  <si>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</si>
  <si>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</si>
  <si>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</si>
  <si>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</si>
  <si>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</si>
  <si>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</si>
  <si>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</si>
  <si>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</si>
  <si>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</si>
  <si>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</si>
  <si>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</si>
  <si>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</si>
  <si>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</si>
  <si>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</si>
  <si>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</si>
  <si>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</si>
  <si>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</si>
  <si>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</si>
  <si>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</si>
  <si>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</si>
  <si>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</si>
  <si>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</si>
  <si>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</si>
  <si>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</si>
  <si>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</si>
  <si>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</si>
  <si>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</si>
  <si>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</si>
  <si>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</si>
  <si>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</si>
  <si>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</si>
  <si>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</si>
  <si>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</si>
  <si>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</si>
  <si>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</si>
  <si>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</si>
  <si>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</si>
  <si>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</si>
  <si>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</si>
  <si>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</si>
  <si>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</si>
  <si>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</si>
  <si>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</si>
  <si>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</si>
  <si>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</si>
  <si>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</si>
  <si>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</si>
  <si>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</si>
  <si>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</si>
  <si>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</si>
  <si>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</si>
  <si>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</si>
  <si>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</si>
  <si>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</si>
  <si>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</si>
  <si>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</si>
  <si>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</si>
  <si>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</si>
  <si>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</si>
  <si>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</si>
  <si>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</si>
  <si>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</si>
  <si>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</si>
  <si>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</si>
  <si>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</si>
  <si>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</si>
  <si>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</si>
  <si>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</si>
  <si>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</si>
  <si>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</si>
  <si>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</si>
  <si>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</si>
  <si>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</si>
  <si>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</si>
  <si>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</si>
  <si>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</si>
  <si>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</si>
  <si>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</si>
  <si>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</si>
  <si>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</si>
  <si>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</si>
  <si>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</si>
  <si>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</si>
  <si>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</si>
  <si>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</si>
  <si>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</si>
  <si>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</si>
  <si>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</si>
  <si>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</si>
  <si>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</si>
  <si>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</si>
  <si>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</si>
  <si>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</si>
  <si>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</si>
  <si>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</si>
  <si>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</si>
  <si>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</si>
  <si>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</si>
  <si>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</si>
  <si>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</si>
  <si>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</si>
  <si>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</si>
  <si>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</si>
  <si>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</si>
  <si>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</si>
  <si>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</si>
  <si>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</si>
  <si>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</si>
  <si>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</si>
  <si>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</si>
  <si>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</si>
  <si>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</si>
  <si>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</si>
  <si>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</si>
  <si>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</si>
  <si>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</si>
  <si>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</si>
  <si>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</si>
  <si>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</si>
  <si>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</si>
  <si>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</si>
  <si>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</si>
  <si>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</si>
  <si>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</si>
  <si>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</si>
  <si>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</si>
  <si>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</si>
  <si>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</si>
  <si>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</si>
  <si>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</si>
  <si>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</si>
  <si>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</si>
  <si>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</si>
  <si>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</si>
  <si>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</si>
  <si>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</si>
  <si>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</si>
  <si>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</si>
  <si>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</si>
  <si>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</si>
  <si>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</si>
  <si>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</si>
  <si>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</si>
  <si>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</si>
  <si>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</si>
  <si>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</si>
  <si>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</si>
  <si>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</si>
  <si>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</si>
  <si>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</si>
  <si>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</si>
  <si>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</si>
  <si>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</si>
  <si>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</si>
  <si>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</si>
  <si>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</si>
  <si>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</si>
  <si>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</si>
  <si>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</si>
  <si>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</si>
  <si>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</si>
  <si>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</si>
  <si>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</si>
  <si>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</si>
  <si>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</si>
  <si>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</si>
  <si>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</si>
  <si>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</si>
  <si>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</si>
  <si>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</si>
  <si>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</si>
  <si>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</si>
  <si>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</si>
  <si>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</si>
  <si>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</si>
  <si>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</si>
  <si>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</si>
  <si>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</si>
  <si>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</si>
  <si>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</si>
  <si>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</si>
  <si>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</si>
  <si>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</si>
  <si>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</si>
  <si>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</si>
  <si>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</si>
  <si>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</si>
  <si>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</si>
  <si>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</si>
  <si>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</si>
  <si>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</si>
  <si>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</si>
  <si>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</si>
  <si>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</si>
  <si>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</si>
  <si>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</si>
  <si>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</si>
  <si>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</si>
  <si>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</si>
  <si>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</si>
  <si>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</si>
  <si>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</si>
  <si>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</si>
  <si>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</si>
  <si>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</si>
  <si>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</si>
  <si>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</si>
  <si>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</si>
  <si>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</si>
  <si>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</si>
  <si>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</si>
  <si>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</si>
  <si>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</si>
  <si>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</si>
  <si>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</si>
  <si>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</si>
  <si>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</si>
  <si>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</si>
  <si>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</si>
  <si>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</si>
  <si>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</si>
  <si>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</si>
  <si>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</si>
  <si>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</si>
  <si>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</si>
  <si>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</si>
  <si>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</si>
  <si>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</si>
  <si>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</si>
  <si>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</si>
  <si>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</si>
  <si>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</si>
  <si>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</si>
  <si>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</si>
  <si>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</si>
  <si>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</si>
  <si>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</si>
  <si>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</si>
  <si>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</si>
  <si>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</si>
  <si>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</si>
  <si>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</si>
  <si>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</si>
  <si>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</si>
  <si>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</si>
  <si>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</si>
  <si>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</si>
  <si>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</si>
  <si>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</si>
  <si>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</si>
  <si>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</si>
  <si>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</si>
  <si>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</si>
  <si>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</si>
  <si>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</si>
  <si>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</si>
  <si>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</si>
  <si>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</si>
  <si>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</si>
  <si>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</si>
  <si>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</si>
  <si>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</si>
  <si>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</si>
  <si>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</si>
  <si>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</si>
  <si>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</si>
  <si>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</si>
  <si>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</si>
  <si>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</si>
  <si>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</si>
  <si>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</si>
  <si>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</si>
  <si>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</si>
  <si>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</si>
  <si>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</si>
  <si>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</si>
  <si>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</si>
  <si>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</si>
  <si>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</si>
  <si>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</si>
  <si>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</si>
  <si>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</si>
  <si>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</si>
  <si>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</si>
  <si>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</si>
  <si>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</si>
  <si>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</si>
  <si>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</si>
  <si>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</si>
  <si>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</si>
  <si>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</si>
  <si>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</si>
  <si>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</si>
  <si>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</si>
  <si>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</si>
  <si>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</si>
  <si>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</si>
  <si>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</si>
  <si>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</si>
  <si>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</si>
  <si>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</si>
  <si>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</si>
  <si>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</si>
  <si>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</si>
  <si>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</si>
  <si>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</si>
  <si>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</si>
  <si>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</si>
  <si>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</si>
  <si>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</si>
  <si>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</si>
  <si>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</si>
  <si>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</si>
  <si>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</si>
  <si>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</si>
  <si>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</si>
  <si>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</si>
  <si>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</si>
  <si>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</si>
  <si>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</si>
  <si>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</si>
  <si>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</si>
  <si>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</si>
  <si>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</si>
  <si>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</si>
  <si>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</si>
  <si>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</si>
  <si>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</si>
  <si>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</si>
  <si>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</si>
  <si>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</si>
  <si>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</si>
  <si>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</si>
  <si>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</si>
  <si>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</si>
  <si>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</si>
  <si>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</si>
  <si>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</si>
  <si>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</si>
  <si>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</si>
  <si>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</si>
  <si>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</si>
  <si>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</si>
  <si>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</si>
  <si>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</si>
  <si>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</si>
  <si>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</si>
  <si>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</si>
  <si>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</si>
  <si>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</si>
  <si>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</si>
  <si>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</si>
  <si>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</si>
  <si>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</si>
  <si>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</si>
  <si>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</si>
  <si>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</si>
  <si>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</si>
  <si>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</si>
  <si>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</si>
  <si>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</si>
  <si>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</si>
  <si>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</si>
  <si>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</si>
  <si>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</si>
  <si>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</si>
  <si>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</si>
  <si>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</si>
  <si>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</si>
  <si>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</si>
  <si>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</si>
  <si>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</si>
  <si>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</si>
  <si>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</si>
  <si>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</si>
  <si>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</si>
  <si>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</si>
  <si>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</si>
  <si>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</si>
  <si>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</si>
  <si>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</si>
  <si>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</si>
  <si>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</si>
  <si>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</si>
  <si>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</si>
  <si>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</si>
  <si>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</si>
  <si>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</si>
  <si>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</si>
  <si>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</si>
  <si>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</si>
  <si>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</si>
  <si>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</si>
  <si>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</si>
  <si>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</si>
  <si>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</si>
  <si>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</si>
  <si>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</si>
  <si>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</si>
  <si>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</si>
  <si>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</si>
  <si>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</si>
  <si>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</si>
  <si>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</si>
  <si>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</si>
  <si>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</si>
  <si>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</si>
  <si>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</si>
  <si>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</si>
  <si>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</si>
  <si>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</si>
  <si>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</si>
  <si>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</si>
  <si>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</si>
  <si>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</si>
  <si>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</si>
  <si>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</si>
  <si>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</si>
  <si>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</si>
  <si>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</si>
  <si>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</si>
  <si>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</si>
  <si>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</si>
  <si>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</si>
  <si>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</si>
  <si>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</si>
  <si>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</si>
  <si>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</si>
  <si>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</si>
  <si>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</si>
  <si>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</si>
  <si>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</si>
  <si>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</si>
  <si>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</si>
  <si>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</si>
  <si>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</si>
  <si>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</si>
  <si>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</si>
  <si>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</si>
  <si>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</si>
  <si>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</si>
  <si>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</si>
  <si>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</si>
  <si>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</si>
  <si>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</si>
  <si>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</si>
  <si>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</si>
  <si>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</si>
  <si>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</si>
  <si>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</si>
  <si>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</si>
  <si>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</si>
  <si>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</si>
  <si>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</si>
  <si>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</si>
  <si>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</si>
  <si>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</si>
  <si>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</si>
  <si>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</si>
  <si>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</si>
  <si>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</si>
  <si>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</si>
  <si>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</si>
  <si>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</si>
  <si>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</si>
  <si>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</si>
  <si>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</si>
  <si>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</si>
  <si>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</si>
  <si>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</si>
  <si>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</si>
  <si>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</si>
  <si>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</si>
  <si>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</si>
  <si>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</si>
  <si>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</si>
  <si>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</si>
  <si>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</si>
  <si>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</si>
  <si>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</si>
  <si>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</si>
  <si>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</si>
  <si>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</si>
  <si>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</si>
  <si>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</si>
  <si>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</si>
  <si>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</si>
  <si>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</si>
  <si>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</si>
  <si>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</si>
  <si>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</si>
  <si>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</si>
  <si>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</si>
  <si>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</si>
  <si>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</si>
  <si>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</si>
  <si>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</si>
  <si>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</si>
  <si>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</si>
  <si>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</si>
  <si>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</si>
  <si>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</si>
  <si>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</si>
  <si>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</si>
  <si>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</si>
  <si>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</si>
  <si>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</si>
  <si>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</si>
  <si>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</si>
  <si>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</si>
  <si>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</si>
  <si>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</si>
  <si>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</si>
  <si>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</si>
  <si>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</si>
  <si>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</si>
  <si>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</si>
  <si>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</si>
  <si>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</si>
  <si>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</si>
  <si>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</si>
  <si>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</si>
  <si>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</si>
  <si>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</si>
  <si>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</si>
  <si>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</si>
  <si>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</si>
  <si>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</si>
  <si>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</si>
  <si>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</si>
  <si>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</si>
  <si>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</si>
  <si>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</si>
  <si>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</si>
  <si>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</si>
  <si>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</si>
  <si>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</si>
  <si>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</si>
  <si>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</si>
  <si>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</si>
  <si>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</si>
  <si>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</si>
  <si>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</si>
  <si>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</si>
  <si>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</si>
  <si>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</si>
  <si>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</si>
  <si>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</si>
  <si>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</si>
  <si>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</si>
  <si>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</si>
  <si>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</si>
  <si>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</si>
  <si>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</si>
  <si>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</si>
  <si>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</si>
  <si>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</si>
  <si>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</si>
  <si>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</si>
  <si>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</si>
  <si>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</si>
  <si>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</si>
  <si>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</si>
  <si>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</si>
  <si>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</si>
  <si>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</si>
  <si>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</si>
  <si>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</si>
  <si>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</si>
  <si>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</si>
  <si>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</si>
  <si>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</si>
  <si>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</si>
  <si>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</si>
  <si>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</si>
  <si>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</si>
  <si>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</si>
  <si>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</si>
  <si>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</si>
  <si>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</si>
  <si>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</si>
  <si>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</si>
  <si>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</si>
  <si>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</si>
  <si>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</si>
  <si>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</si>
  <si>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</si>
  <si>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</si>
  <si>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</si>
  <si>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</si>
  <si>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</si>
  <si>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</si>
  <si>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</si>
  <si>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</si>
  <si>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</si>
  <si>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</si>
  <si>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</si>
  <si>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</si>
  <si>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</si>
  <si>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</si>
  <si>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</si>
  <si>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</si>
  <si>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</si>
  <si>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</si>
  <si>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</si>
  <si>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</si>
  <si>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</si>
  <si>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</si>
  <si>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</si>
  <si>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</si>
  <si>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</si>
  <si>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</si>
  <si>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</si>
  <si>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</si>
  <si>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</si>
  <si>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</si>
  <si>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</si>
  <si>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</si>
  <si>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</si>
  <si>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</si>
  <si>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</si>
  <si>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</si>
  <si>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</si>
  <si>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</si>
  <si>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</si>
  <si>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</si>
  <si>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</si>
  <si>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</si>
  <si>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</si>
  <si>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</si>
  <si>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</si>
  <si>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</si>
  <si>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</si>
  <si>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</si>
  <si>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</si>
  <si>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</si>
  <si>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</si>
  <si>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</si>
  <si>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</si>
  <si>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</si>
  <si>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</si>
  <si>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</si>
  <si>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</si>
  <si>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</si>
  <si>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</si>
  <si>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</si>
  <si>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</si>
  <si>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</si>
  <si>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</si>
  <si>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</si>
  <si>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</si>
  <si>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</si>
  <si>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</si>
  <si>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</si>
  <si>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</si>
  <si>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</si>
  <si>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</si>
  <si>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</si>
  <si>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</si>
  <si>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</si>
  <si>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</si>
  <si>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</si>
  <si>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</si>
  <si>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</si>
  <si>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</si>
  <si>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</si>
  <si>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</si>
  <si>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</si>
  <si>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</si>
  <si>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</si>
  <si>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</si>
  <si>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</si>
  <si>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</si>
  <si>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</si>
  <si>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</si>
  <si>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</si>
  <si>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</si>
  <si>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</si>
  <si>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</si>
  <si>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</si>
  <si>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</si>
  <si>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</si>
  <si>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</si>
  <si>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</si>
  <si>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</si>
  <si>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</si>
  <si>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</si>
  <si>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</si>
  <si>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</si>
  <si>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</si>
  <si>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</si>
  <si>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</si>
  <si>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</si>
  <si>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</si>
  <si>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</si>
  <si>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</si>
  <si>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</si>
  <si>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</si>
  <si>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</si>
  <si>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</si>
  <si>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</si>
  <si>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</si>
  <si>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</si>
  <si>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</si>
  <si>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</si>
  <si>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</si>
  <si>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</si>
  <si>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</si>
  <si>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</si>
  <si>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</si>
  <si>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</si>
  <si>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</si>
  <si>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</si>
  <si>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</si>
  <si>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</si>
  <si>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</si>
  <si>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</si>
  <si>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</si>
  <si>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</si>
  <si>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</si>
  <si>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</si>
  <si>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</si>
  <si>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</si>
  <si>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</si>
  <si>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</si>
  <si>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</si>
  <si>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</si>
  <si>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</si>
  <si>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</si>
  <si>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</si>
  <si>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</si>
  <si>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</si>
  <si>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</si>
  <si>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</si>
  <si>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</si>
  <si>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</si>
  <si>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</si>
  <si>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</si>
  <si>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</si>
  <si>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</si>
  <si>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</si>
  <si>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</si>
  <si>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</si>
  <si>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</si>
  <si>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</si>
  <si>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</si>
  <si>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</si>
  <si>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</si>
  <si>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</si>
  <si>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</si>
  <si>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</si>
  <si>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</si>
  <si>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</si>
  <si>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</si>
  <si>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</si>
  <si>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</si>
  <si>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</si>
  <si>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</si>
  <si>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</si>
  <si>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</si>
  <si>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</si>
  <si>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</si>
  <si>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</si>
  <si>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</si>
  <si>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</si>
  <si>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</si>
  <si>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</si>
  <si>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</si>
  <si>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</si>
  <si>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</si>
  <si>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</si>
  <si>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</si>
  <si>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</si>
  <si>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</si>
  <si>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</si>
  <si>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</si>
  <si>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</si>
  <si>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</si>
  <si>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</si>
  <si>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</si>
  <si>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</si>
  <si>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</si>
  <si>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</si>
  <si>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</si>
  <si>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</si>
  <si>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</si>
  <si>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</si>
  <si>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</si>
  <si>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</si>
  <si>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</si>
  <si>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</si>
  <si>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</si>
  <si>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</si>
  <si>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</si>
  <si>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</si>
  <si>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</si>
  <si>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</si>
  <si>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</si>
  <si>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</si>
  <si>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</si>
  <si>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</si>
  <si>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</si>
  <si>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</si>
  <si>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</si>
  <si>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</si>
  <si>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</si>
  <si>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</si>
  <si>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</si>
  <si>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</si>
  <si>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</si>
  <si>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</si>
  <si>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</si>
  <si>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</si>
  <si>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</si>
  <si>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</si>
  <si>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</si>
  <si>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</si>
  <si>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</si>
  <si>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</si>
  <si>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</si>
  <si>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</si>
  <si>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</si>
  <si>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</si>
  <si>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</si>
  <si>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</si>
  <si>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</si>
  <si>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</si>
  <si>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</si>
  <si>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</si>
  <si>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</si>
  <si>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</si>
  <si>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</si>
  <si>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</si>
  <si>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</si>
  <si>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</si>
  <si>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</si>
  <si>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</si>
  <si>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</si>
  <si>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</si>
  <si>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</si>
  <si>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</si>
  <si>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</si>
  <si>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</si>
  <si>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</si>
  <si>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</si>
  <si>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</si>
  <si>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</si>
  <si>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</si>
  <si>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</si>
  <si>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</si>
  <si>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</si>
  <si>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</si>
  <si>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</si>
  <si>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</si>
  <si>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</si>
  <si>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</si>
  <si>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</si>
  <si>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</si>
  <si>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</si>
  <si>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</si>
  <si>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</si>
  <si>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</si>
  <si>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</si>
  <si>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</si>
  <si>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</si>
  <si>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</si>
  <si>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</si>
  <si>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</si>
  <si>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</si>
  <si>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</si>
  <si>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</si>
  <si>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</si>
  <si>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</si>
  <si>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</si>
  <si>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</si>
  <si>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</si>
  <si>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</si>
  <si>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</si>
  <si>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</si>
  <si>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</si>
  <si>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</si>
  <si>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</si>
  <si>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</si>
  <si>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</si>
  <si>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</si>
  <si>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</si>
  <si>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</si>
  <si>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</si>
  <si>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</si>
  <si>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</si>
  <si>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</si>
  <si>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</si>
  <si>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</si>
  <si>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</si>
  <si>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</si>
  <si>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</si>
  <si>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</si>
  <si>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</si>
  <si>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</si>
  <si>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</si>
  <si>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</si>
  <si>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</si>
  <si>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</si>
  <si>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</si>
  <si>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</si>
  <si>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</si>
  <si>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</si>
  <si>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</si>
  <si>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</si>
  <si>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</si>
  <si>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</si>
  <si>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</si>
  <si>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</si>
  <si>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</si>
  <si>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</si>
  <si>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</si>
  <si>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</si>
  <si>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</si>
  <si>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</si>
  <si>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</si>
  <si>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</si>
  <si>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</si>
  <si>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</si>
  <si>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</si>
  <si>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</si>
  <si>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</si>
  <si>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</si>
  <si>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</si>
  <si>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</si>
  <si>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</si>
  <si>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</si>
  <si>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</si>
  <si>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</si>
  <si>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</si>
  <si>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</si>
  <si>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</si>
  <si>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</si>
  <si>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</si>
  <si>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</si>
  <si>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</si>
  <si>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</si>
  <si>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</si>
  <si>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</si>
  <si>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</si>
  <si>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</si>
  <si>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</si>
  <si>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</si>
  <si>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</si>
  <si>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</si>
  <si>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</si>
  <si>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</si>
  <si>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</si>
  <si>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</si>
  <si>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</si>
  <si>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</si>
  <si>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</si>
  <si>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</si>
  <si>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</si>
  <si>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</si>
  <si>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</si>
  <si>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</si>
  <si>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</si>
  <si>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</si>
  <si>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</si>
  <si>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</si>
  <si>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</si>
  <si>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</si>
  <si>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</si>
  <si>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</si>
  <si>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</si>
  <si>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</si>
  <si>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</si>
  <si>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</si>
  <si>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</si>
  <si>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</si>
  <si>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</si>
  <si>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</si>
  <si>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</si>
  <si>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</si>
  <si>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</si>
  <si>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</si>
  <si>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</si>
  <si>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</si>
  <si>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</si>
  <si>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</si>
  <si>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</si>
  <si>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</si>
  <si>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</si>
  <si>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</si>
  <si>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</si>
  <si>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</si>
  <si>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</si>
  <si>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</si>
  <si>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</si>
  <si>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</si>
  <si>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</si>
  <si>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</si>
  <si>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</si>
  <si>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</si>
  <si>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</si>
  <si>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</si>
  <si>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</si>
  <si>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</si>
  <si>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</si>
  <si>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</si>
  <si>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</si>
  <si>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</si>
  <si>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</si>
  <si>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</si>
  <si>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</si>
  <si>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</si>
  <si>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</si>
  <si>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</si>
  <si>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</si>
  <si>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</si>
  <si>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</si>
  <si>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</si>
  <si>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</si>
  <si>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</si>
  <si>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</si>
  <si>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</si>
  <si>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</si>
  <si>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</si>
  <si>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</si>
  <si>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</si>
  <si>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</si>
  <si>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</si>
  <si>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</si>
  <si>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</si>
  <si>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</si>
  <si>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</si>
  <si>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</si>
  <si>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</si>
  <si>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</si>
  <si>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</si>
  <si>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</si>
  <si>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</si>
  <si>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</si>
  <si>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</si>
  <si>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</si>
  <si>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</si>
  <si>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</si>
  <si>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</si>
  <si>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</si>
  <si>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</si>
  <si>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</si>
  <si>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</si>
  <si>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</si>
  <si>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</si>
  <si>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</si>
  <si>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</si>
  <si>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</si>
  <si>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</si>
  <si>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</si>
  <si>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</si>
  <si>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</si>
  <si>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</si>
  <si>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</si>
  <si>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</si>
  <si>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</si>
  <si>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</si>
  <si>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</si>
  <si>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</si>
  <si>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</si>
  <si>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</si>
  <si>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</si>
  <si>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</si>
  <si>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</si>
  <si>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</si>
  <si>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</si>
  <si>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</si>
  <si>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</si>
  <si>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</si>
  <si>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</si>
  <si>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</si>
  <si>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</si>
  <si>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</si>
  <si>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</si>
  <si>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</si>
  <si>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</si>
  <si>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</si>
  <si>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</si>
  <si>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</si>
  <si>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</si>
  <si>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</si>
  <si>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</si>
  <si>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</si>
  <si>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</si>
  <si>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</si>
  <si>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</si>
  <si>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</si>
  <si>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</si>
  <si>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</si>
  <si>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</si>
  <si>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</si>
  <si>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</si>
  <si>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</si>
  <si>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</si>
  <si>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</si>
  <si>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</si>
  <si>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</si>
  <si>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</si>
  <si>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</si>
  <si>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</si>
  <si>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</si>
  <si>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</si>
  <si>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</si>
  <si>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</si>
  <si>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</si>
  <si>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</si>
  <si>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</si>
  <si>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</si>
  <si>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</si>
  <si>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</si>
  <si>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</si>
  <si>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</si>
  <si>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</si>
  <si>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</si>
  <si>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</si>
  <si>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</si>
  <si>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</si>
  <si>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</si>
  <si>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</si>
  <si>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</si>
  <si>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</si>
  <si>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</si>
  <si>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</si>
  <si>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</si>
  <si>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</si>
  <si>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</si>
  <si>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</si>
  <si>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</si>
  <si>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</si>
  <si>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</si>
  <si>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</si>
  <si>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</si>
  <si>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</si>
  <si>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</si>
  <si>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</si>
  <si>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</si>
  <si>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</si>
  <si>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</si>
  <si>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</si>
  <si>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</si>
  <si>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</si>
  <si>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</si>
  <si>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</si>
  <si>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</si>
  <si>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</si>
  <si>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</si>
  <si>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</si>
  <si>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</si>
  <si>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</si>
  <si>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</si>
  <si>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</si>
  <si>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</si>
  <si>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</si>
  <si>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</si>
  <si>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</si>
  <si>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</si>
  <si>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</si>
  <si>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</si>
  <si>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</si>
  <si>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</si>
  <si>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</si>
  <si>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</si>
  <si>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</si>
  <si>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</si>
  <si>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</si>
  <si>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</si>
  <si>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</si>
  <si>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</si>
  <si>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</si>
  <si>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</si>
  <si>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</si>
  <si>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</si>
  <si>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</si>
  <si>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</si>
  <si>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</si>
  <si>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</si>
  <si>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</si>
  <si>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</si>
  <si>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</si>
  <si>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</si>
  <si>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</si>
  <si>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</si>
  <si>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</si>
  <si>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</si>
  <si>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</si>
  <si>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</si>
  <si>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</si>
  <si>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</si>
  <si>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</si>
  <si>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</si>
  <si>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</si>
  <si>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</si>
  <si>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</si>
  <si>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</si>
  <si>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</si>
  <si>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</si>
  <si>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</si>
  <si>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</si>
  <si>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</si>
  <si>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</si>
  <si>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</si>
  <si>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</si>
  <si>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</si>
  <si>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</si>
  <si>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</si>
  <si>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</si>
  <si>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</si>
  <si>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</si>
  <si>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</si>
  <si>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</si>
  <si>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</si>
  <si>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</si>
  <si>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</si>
  <si>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</si>
  <si>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</si>
  <si>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</si>
  <si>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</si>
  <si>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</si>
  <si>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</si>
  <si>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</si>
  <si>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</si>
  <si>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</si>
  <si>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</si>
  <si>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</si>
  <si>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</si>
  <si>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</si>
  <si>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</si>
  <si>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</si>
  <si>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</si>
  <si>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</si>
  <si>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</si>
  <si>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</si>
  <si>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</si>
  <si>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</si>
  <si>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</si>
  <si>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</si>
  <si>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</si>
  <si>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</si>
  <si>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</si>
  <si>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</si>
  <si>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</si>
  <si>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</si>
  <si>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</si>
  <si>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</si>
  <si>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</si>
  <si>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</si>
  <si>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</si>
  <si>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</si>
  <si>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</si>
  <si>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</si>
  <si>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</si>
  <si>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</si>
  <si>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</si>
  <si>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</si>
  <si>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</si>
  <si>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</si>
  <si>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</si>
  <si>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</si>
  <si>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</si>
  <si>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</si>
  <si>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</si>
  <si>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</si>
  <si>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</si>
  <si>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</si>
  <si>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</si>
  <si>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</si>
  <si>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</si>
  <si>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</si>
  <si>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</si>
  <si>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</si>
  <si>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</si>
  <si>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</si>
  <si>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</si>
  <si>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</si>
  <si>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</si>
  <si>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</si>
  <si>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</si>
  <si>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</si>
  <si>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</si>
  <si>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</si>
  <si>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</si>
  <si>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</si>
  <si>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</si>
  <si>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</si>
  <si>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</si>
  <si>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</si>
  <si>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</si>
  <si>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</si>
  <si>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</si>
  <si>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</si>
  <si>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</si>
  <si>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</si>
  <si>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</si>
  <si>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</si>
  <si>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</si>
  <si>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</si>
  <si>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</si>
  <si>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</si>
  <si>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</si>
  <si>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</si>
  <si>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</si>
  <si>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</si>
  <si>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</si>
  <si>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</si>
  <si>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</si>
  <si>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</si>
  <si>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</si>
  <si>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</si>
  <si>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</si>
  <si>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</si>
  <si>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</si>
  <si>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</si>
  <si>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</si>
  <si>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</si>
  <si>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</si>
  <si>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</si>
  <si>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</si>
  <si>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</si>
  <si>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</si>
  <si>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</si>
  <si>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</si>
  <si>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</si>
  <si>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</si>
  <si>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</si>
  <si>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</si>
  <si>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</si>
  <si>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</si>
  <si>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</si>
  <si>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</si>
  <si>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</si>
  <si>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</si>
  <si>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</si>
  <si>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</si>
  <si>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</si>
  <si>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</si>
  <si>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</si>
  <si>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</si>
  <si>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</si>
  <si>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</si>
  <si>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</si>
  <si>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</si>
  <si>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</si>
  <si>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</si>
  <si>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</si>
  <si>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</si>
  <si>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</si>
  <si>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</si>
  <si>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</si>
  <si>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</si>
  <si>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</si>
  <si>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</si>
  <si>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</si>
  <si>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</si>
  <si>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</si>
  <si>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</si>
  <si>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</si>
  <si>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</si>
  <si>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</si>
  <si>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</si>
  <si>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</si>
  <si>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</si>
  <si>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</si>
  <si>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</si>
  <si>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</si>
  <si>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</si>
  <si>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</si>
  <si>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</si>
  <si>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</si>
  <si>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</si>
  <si>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</si>
  <si>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</si>
  <si>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</si>
  <si>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</si>
  <si>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</si>
  <si>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</si>
  <si>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</si>
  <si>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</si>
  <si>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</si>
  <si>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</si>
  <si>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</si>
  <si>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</si>
  <si>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</si>
  <si>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</si>
  <si>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</si>
  <si>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</si>
  <si>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</si>
  <si>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</si>
  <si>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</si>
  <si>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</si>
  <si>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</si>
  <si>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</si>
  <si>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</si>
  <si>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</si>
  <si>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</si>
  <si>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</si>
  <si>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</si>
  <si>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</si>
  <si>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</si>
  <si>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</si>
  <si>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</si>
  <si>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</si>
  <si>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</si>
  <si>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</si>
  <si>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</si>
  <si>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</si>
  <si>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</si>
  <si>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</si>
  <si>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</si>
  <si>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</si>
  <si>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</si>
  <si>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</si>
  <si>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</si>
  <si>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</si>
  <si>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</si>
  <si>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</si>
  <si>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</si>
  <si>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</si>
  <si>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</si>
  <si>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</si>
  <si>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</si>
  <si>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</si>
  <si>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</si>
  <si>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</si>
  <si>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</si>
  <si>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</si>
  <si>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</si>
  <si>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</si>
  <si>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</si>
  <si>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</si>
  <si>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</si>
  <si>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</si>
  <si>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</si>
  <si>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</si>
  <si>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</si>
  <si>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</si>
  <si>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</si>
  <si>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</si>
  <si>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</si>
  <si>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</si>
  <si>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</si>
  <si>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</si>
  <si>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</si>
  <si>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</si>
  <si>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</si>
  <si>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</si>
  <si>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</si>
  <si>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</si>
  <si>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</si>
  <si>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</si>
  <si>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</si>
  <si>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</si>
  <si>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</si>
  <si>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</si>
  <si>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</si>
  <si>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</si>
  <si>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</si>
  <si>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</si>
  <si>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</si>
  <si>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</si>
  <si>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</si>
  <si>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</si>
  <si>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</si>
  <si>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</si>
  <si>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</si>
  <si>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</si>
  <si>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</si>
  <si>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</si>
  <si>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</si>
  <si>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</si>
  <si>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</si>
  <si>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</si>
  <si>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</si>
  <si>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</si>
  <si>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</si>
  <si>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</si>
  <si>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</si>
  <si>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</si>
  <si>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</si>
  <si>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</si>
  <si>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</si>
  <si>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</si>
  <si>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</si>
  <si>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</si>
  <si>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</si>
  <si>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</si>
  <si>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</si>
  <si>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</si>
  <si>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</si>
  <si>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</si>
  <si>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</si>
  <si>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</si>
  <si>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</si>
  <si>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</si>
  <si>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</si>
  <si>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</si>
  <si>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</si>
  <si>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</si>
  <si>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</si>
  <si>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</si>
  <si>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</si>
  <si>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</si>
  <si>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</si>
  <si>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</si>
  <si>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</si>
  <si>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</si>
  <si>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</si>
  <si>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</si>
  <si>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</si>
  <si>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</si>
  <si>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</si>
  <si>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</si>
  <si>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</si>
  <si>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</si>
  <si>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</si>
  <si>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</si>
  <si>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</si>
  <si>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</si>
  <si>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</si>
  <si>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</si>
  <si>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</si>
  <si>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</si>
  <si>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</si>
  <si>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</si>
  <si>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</si>
  <si>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</si>
  <si>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</si>
  <si>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</si>
  <si>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</si>
  <si>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</si>
  <si>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</si>
  <si>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</si>
  <si>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</si>
  <si>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</si>
  <si>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</si>
  <si>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</si>
  <si>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</si>
  <si>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</si>
  <si>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</si>
  <si>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</si>
  <si>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</si>
  <si>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</si>
  <si>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</si>
  <si>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</si>
  <si>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</si>
  <si>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</si>
  <si>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</si>
  <si>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</si>
  <si>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</si>
  <si>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</si>
  <si>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</si>
  <si>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</si>
  <si>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</si>
  <si>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</si>
  <si>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</si>
  <si>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</si>
  <si>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</si>
  <si>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</si>
  <si>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</si>
  <si>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</si>
  <si>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</si>
  <si>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</si>
  <si>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</si>
  <si>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</si>
  <si>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</si>
  <si>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</si>
  <si>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</si>
  <si>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</si>
  <si>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</si>
  <si>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</si>
  <si>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</si>
  <si>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</si>
  <si>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</si>
  <si>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</si>
  <si>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</si>
  <si>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</si>
  <si>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</si>
  <si>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</si>
  <si>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</si>
  <si>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</si>
  <si>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</si>
  <si>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</si>
  <si>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</si>
  <si>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</si>
  <si>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</si>
  <si>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</si>
  <si>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</si>
  <si>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</si>
  <si>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</si>
  <si>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</si>
  <si>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</si>
  <si>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</si>
  <si>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</si>
  <si>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</si>
  <si>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</si>
  <si>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</si>
  <si>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</si>
  <si>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</si>
  <si>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</si>
  <si>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</si>
  <si>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</si>
  <si>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</si>
  <si>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</si>
  <si>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</si>
  <si>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</si>
  <si>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</si>
  <si>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</si>
  <si>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</si>
  <si>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</si>
  <si>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</si>
  <si>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</si>
  <si>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</si>
  <si>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</si>
  <si>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</si>
  <si>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</si>
  <si>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</si>
  <si>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</si>
  <si>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</si>
  <si>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</si>
  <si>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</si>
  <si>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</si>
  <si>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</si>
  <si>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</si>
  <si>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</si>
  <si>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</si>
  <si>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</si>
  <si>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</si>
  <si>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</si>
  <si>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</si>
  <si>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</si>
  <si>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</si>
  <si>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</si>
  <si>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</si>
  <si>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</si>
  <si>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</si>
  <si>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</si>
  <si>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</si>
  <si>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</si>
  <si>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</si>
  <si>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</si>
  <si>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</si>
  <si>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</si>
  <si>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</si>
  <si>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</si>
  <si>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</si>
  <si>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</si>
  <si>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</si>
  <si>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</si>
  <si>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</si>
  <si>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</si>
  <si>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</si>
  <si>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</si>
  <si>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</si>
  <si>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</si>
  <si>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</si>
  <si>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</si>
  <si>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</si>
  <si>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</si>
  <si>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</si>
  <si>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</si>
  <si>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</si>
  <si>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</si>
  <si>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</si>
  <si>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</si>
  <si>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</si>
  <si>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</si>
  <si>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</si>
  <si>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</si>
  <si>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</si>
  <si>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</si>
  <si>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</si>
  <si>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</si>
  <si>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</si>
  <si>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</si>
  <si>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</si>
  <si>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</si>
  <si>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</si>
  <si>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</si>
  <si>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</si>
  <si>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</si>
  <si>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</si>
  <si>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</si>
  <si>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</si>
  <si>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</si>
  <si>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</si>
  <si>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</si>
  <si>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</si>
  <si>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</si>
  <si>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</si>
  <si>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</si>
  <si>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</si>
  <si>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</si>
  <si>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</si>
  <si>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</si>
  <si>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</si>
  <si>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</si>
  <si>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</si>
  <si>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</si>
  <si>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</si>
  <si>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</si>
  <si>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</si>
  <si>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</si>
  <si>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</si>
  <si>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</si>
  <si>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</si>
  <si>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</si>
  <si>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</si>
  <si>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</si>
  <si>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</si>
  <si>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</si>
  <si>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</si>
  <si>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</si>
  <si>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</si>
  <si>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</si>
  <si>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</si>
  <si>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</si>
  <si>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</si>
  <si>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</si>
  <si>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</si>
  <si>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</si>
  <si>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</si>
  <si>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</si>
  <si>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</si>
  <si>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</si>
  <si>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</si>
  <si>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</si>
  <si>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</si>
  <si>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</si>
  <si>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</si>
  <si>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</si>
  <si>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</si>
  <si>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</si>
  <si>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</si>
  <si>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</si>
  <si>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</si>
  <si>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</si>
  <si>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</si>
  <si>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</si>
  <si>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</si>
  <si>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</si>
  <si>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</si>
  <si>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</si>
  <si>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</si>
  <si>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</si>
  <si>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</si>
  <si>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</si>
  <si>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</si>
  <si>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</si>
  <si>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</si>
  <si>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</si>
  <si>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</si>
  <si>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</si>
  <si>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</si>
  <si>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</si>
  <si>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</si>
  <si>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</si>
  <si>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</si>
  <si>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</si>
  <si>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</si>
  <si>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</si>
  <si>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</si>
  <si>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</si>
  <si>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</si>
  <si>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</si>
  <si>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</si>
  <si>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</si>
  <si>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</si>
  <si>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</si>
  <si>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</si>
  <si>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</si>
  <si>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</si>
  <si>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</si>
  <si>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</si>
  <si>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</si>
  <si>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</si>
  <si>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</si>
  <si>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</si>
  <si>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</si>
  <si>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</si>
  <si>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</si>
  <si>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</si>
  <si>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</si>
  <si>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</si>
  <si>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</si>
  <si>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</si>
  <si>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</si>
  <si>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</si>
  <si>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</si>
  <si>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</si>
  <si>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</si>
  <si>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</si>
  <si>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</si>
  <si>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</si>
  <si>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</si>
  <si>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</si>
  <si>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</si>
  <si>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</si>
  <si>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</si>
  <si>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</si>
  <si>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</si>
  <si>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</si>
  <si>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</si>
  <si>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</si>
  <si>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</si>
  <si>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</si>
  <si>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</si>
  <si>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</si>
  <si>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</si>
  <si>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</si>
  <si>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</si>
  <si>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</si>
  <si>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</si>
  <si>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</si>
  <si>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</si>
  <si>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</si>
  <si>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</si>
  <si>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</si>
  <si>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</si>
  <si>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</si>
  <si>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</si>
  <si>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</si>
  <si>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</si>
  <si>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</si>
  <si>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</si>
  <si>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</si>
  <si>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</si>
  <si>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</si>
  <si>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</si>
  <si>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</si>
  <si>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</si>
  <si>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</si>
  <si>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</si>
  <si>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</si>
  <si>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</si>
  <si>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</si>
  <si>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</si>
  <si>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</si>
  <si>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</si>
  <si>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</si>
  <si>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</si>
  <si>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</si>
  <si>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</si>
  <si>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</si>
  <si>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</si>
  <si>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</si>
  <si>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</si>
  <si>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</si>
  <si>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</si>
  <si>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</si>
  <si>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</si>
  <si>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</si>
  <si>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</si>
  <si>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</si>
  <si>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</si>
  <si>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</si>
  <si>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</si>
  <si>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</si>
  <si>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</si>
  <si>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</si>
  <si>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</si>
  <si>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</si>
  <si>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</si>
  <si>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</si>
  <si>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</si>
  <si>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</si>
  <si>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</si>
  <si>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</si>
  <si>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</si>
  <si>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</si>
  <si>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</si>
  <si>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</si>
  <si>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</si>
  <si>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</si>
  <si>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</si>
  <si>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</si>
  <si>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</si>
  <si>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</si>
  <si>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</si>
  <si>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</si>
  <si>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</si>
  <si>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</si>
  <si>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</si>
  <si>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</si>
  <si>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</si>
  <si>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</si>
  <si>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</si>
  <si>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</si>
  <si>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</si>
  <si>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</si>
  <si>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</si>
  <si>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</si>
  <si>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</si>
  <si>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</si>
  <si>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</si>
  <si>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</si>
  <si>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</si>
  <si>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</si>
  <si>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</si>
  <si>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</si>
  <si>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</si>
  <si>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</si>
  <si>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</si>
  <si>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</si>
  <si>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</si>
  <si>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</si>
  <si>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</si>
  <si>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</si>
  <si>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</si>
  <si>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</si>
  <si>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</si>
  <si>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</si>
  <si>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</si>
  <si>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</si>
  <si>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</si>
  <si>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</si>
  <si>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</si>
  <si>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</si>
  <si>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</si>
  <si>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</si>
  <si>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</si>
  <si>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</si>
  <si>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</si>
  <si>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</si>
  <si>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</si>
  <si>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</si>
  <si>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</si>
  <si>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</si>
  <si>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</si>
  <si>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</si>
  <si>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</si>
  <si>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</si>
  <si>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</si>
  <si>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</si>
  <si>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</si>
  <si>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</si>
  <si>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</si>
  <si>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</si>
  <si>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</si>
  <si>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</si>
  <si>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</si>
  <si>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</si>
  <si>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</si>
  <si>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</si>
  <si>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</si>
  <si>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</si>
  <si>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</si>
  <si>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</si>
  <si>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</si>
  <si>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</si>
  <si>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</si>
  <si>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</si>
  <si>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</si>
  <si>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</si>
  <si>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</si>
  <si>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</si>
  <si>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</si>
  <si>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</si>
  <si>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</si>
  <si>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</si>
  <si>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</si>
  <si>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</si>
  <si>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</si>
  <si>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</si>
  <si>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</si>
  <si>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</si>
  <si>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</si>
  <si>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</si>
  <si>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</si>
  <si>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</si>
  <si>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</si>
  <si>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</si>
  <si>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</si>
  <si>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</si>
  <si>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</si>
  <si>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</si>
  <si>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</si>
  <si>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</si>
  <si>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</si>
  <si>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</si>
  <si>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</si>
  <si>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</si>
  <si>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</si>
  <si>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</si>
  <si>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</si>
  <si>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</si>
  <si>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</si>
  <si>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</si>
  <si>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</si>
  <si>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</si>
  <si>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</si>
  <si>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</si>
  <si>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</si>
  <si>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</si>
  <si>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</si>
  <si>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</si>
  <si>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</si>
  <si>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</si>
  <si>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</si>
  <si>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</si>
  <si>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</si>
  <si>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</si>
  <si>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</si>
  <si>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</si>
  <si>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</si>
  <si>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</si>
  <si>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</si>
  <si>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</si>
  <si>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</si>
  <si>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</si>
  <si>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</si>
  <si>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</si>
  <si>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</si>
  <si>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</si>
  <si>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</si>
  <si>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</si>
  <si>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</si>
  <si>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</si>
  <si>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</si>
  <si>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</si>
  <si>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</si>
  <si>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</si>
  <si>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</si>
  <si>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</si>
  <si>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</si>
  <si>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</si>
  <si>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</si>
  <si>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</si>
  <si>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</si>
  <si>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</si>
  <si>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</si>
  <si>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</si>
  <si>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</si>
  <si>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</si>
  <si>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</si>
  <si>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</si>
  <si>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</si>
  <si>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</si>
  <si>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</si>
  <si>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</si>
  <si>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</si>
  <si>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</si>
  <si>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</si>
  <si>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</si>
  <si>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</si>
  <si>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</si>
  <si>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</si>
  <si>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</si>
  <si>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</si>
  <si>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</si>
  <si>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</si>
  <si>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</si>
  <si>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</si>
  <si>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</si>
  <si>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</si>
  <si>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</si>
  <si>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</si>
  <si>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</si>
  <si>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</si>
  <si>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</si>
  <si>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</si>
  <si>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</si>
  <si>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</si>
  <si>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</si>
  <si>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</si>
  <si>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</si>
  <si>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</si>
  <si>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</si>
  <si>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</si>
  <si>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</si>
  <si>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</si>
  <si>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</si>
  <si>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</si>
  <si>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</si>
  <si>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</si>
  <si>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</si>
  <si>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</si>
  <si>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</si>
  <si>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</si>
  <si>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</si>
  <si>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</si>
  <si>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</si>
  <si>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</si>
  <si>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</si>
  <si>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</si>
  <si>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</si>
  <si>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</si>
  <si>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</si>
  <si>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</si>
  <si>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</si>
  <si>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</si>
  <si>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</si>
  <si>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</si>
  <si>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</si>
  <si>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</si>
  <si>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</si>
  <si>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</si>
  <si>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</si>
  <si>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</si>
  <si>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</si>
  <si>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</si>
  <si>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</si>
  <si>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</si>
  <si>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</si>
  <si>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</si>
  <si>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</si>
  <si>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</si>
  <si>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</si>
  <si>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</si>
  <si>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</si>
  <si>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</si>
  <si>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</si>
  <si>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</si>
  <si>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</si>
  <si>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</si>
  <si>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</si>
  <si>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</si>
  <si>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</si>
  <si>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</si>
  <si>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</si>
  <si>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</si>
  <si>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</si>
  <si>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</si>
  <si>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</si>
  <si>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</si>
  <si>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</si>
  <si>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</si>
  <si>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</si>
  <si>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</si>
  <si>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</si>
  <si>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</si>
  <si>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</si>
  <si>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</si>
  <si>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</si>
  <si>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</si>
  <si>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</si>
  <si>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</si>
  <si>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</si>
  <si>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</si>
  <si>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</si>
  <si>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</si>
  <si>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</si>
  <si>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</si>
  <si>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</si>
  <si>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</si>
  <si>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</si>
  <si>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</si>
  <si>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</si>
  <si>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</si>
  <si>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</si>
  <si>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</si>
  <si>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</si>
  <si>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</si>
  <si>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</si>
  <si>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</si>
  <si>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</si>
  <si>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</si>
  <si>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</si>
  <si>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</si>
  <si>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</si>
  <si>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</si>
  <si>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</si>
  <si>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</si>
  <si>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</si>
  <si>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</si>
  <si>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</si>
  <si>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</si>
  <si>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</si>
  <si>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</si>
  <si>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</si>
  <si>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</si>
  <si>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</si>
  <si>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</si>
  <si>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</si>
  <si>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</si>
  <si>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</si>
  <si>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</si>
  <si>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</si>
  <si>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</si>
  <si>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</si>
  <si>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</si>
  <si>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</si>
  <si>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</si>
  <si>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</si>
  <si>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</si>
  <si>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</si>
  <si>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</si>
  <si>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</si>
  <si>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</si>
  <si>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</si>
  <si>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</si>
  <si>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</si>
  <si>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</si>
  <si>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</si>
  <si>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</si>
  <si>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</si>
  <si>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</si>
  <si>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</si>
  <si>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</si>
  <si>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</si>
  <si>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</si>
  <si>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</si>
  <si>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</si>
  <si>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</si>
  <si>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</si>
  <si>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</si>
  <si>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</si>
  <si>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</si>
  <si>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</si>
  <si>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</si>
  <si>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</si>
  <si>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</si>
  <si>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</si>
  <si>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</si>
  <si>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</si>
  <si>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</si>
  <si>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</si>
  <si>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</si>
  <si>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</si>
  <si>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</si>
  <si>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</si>
  <si>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</si>
  <si>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</si>
  <si>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</si>
  <si>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</si>
  <si>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</si>
  <si>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</si>
  <si>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</si>
  <si>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</si>
  <si>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</si>
  <si>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</si>
  <si>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</si>
  <si>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</si>
  <si>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</si>
  <si>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</si>
  <si>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</si>
  <si>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</si>
  <si>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</si>
  <si>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</si>
  <si>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</si>
  <si>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</si>
  <si>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</si>
  <si>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</si>
  <si>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</si>
  <si>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</si>
  <si>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</si>
  <si>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</si>
  <si>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</si>
  <si>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</si>
  <si>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</si>
  <si>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</si>
  <si>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</si>
  <si>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</si>
  <si>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</si>
  <si>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</si>
  <si>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</si>
  <si>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</si>
  <si>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</si>
  <si>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</si>
  <si>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</si>
  <si>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</si>
  <si>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</si>
  <si>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</si>
  <si>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</si>
  <si>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</si>
  <si>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</si>
  <si>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</si>
  <si>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</si>
  <si>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</si>
  <si>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</si>
  <si>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</si>
  <si>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</si>
  <si>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</si>
  <si>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</si>
  <si>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</si>
  <si>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</si>
  <si>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</si>
  <si>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</si>
  <si>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</si>
  <si>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</si>
  <si>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</si>
  <si>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</si>
  <si>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</si>
  <si>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</si>
  <si>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</si>
  <si>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</si>
  <si>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</si>
  <si>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</si>
  <si>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</si>
  <si>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</si>
  <si>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</si>
  <si>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</si>
  <si>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</si>
  <si>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</si>
  <si>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</si>
  <si>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</si>
  <si>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</si>
  <si>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</si>
  <si>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</si>
  <si>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</si>
  <si>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</si>
  <si>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</si>
  <si>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</si>
  <si>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</si>
  <si>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</si>
  <si>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</si>
  <si>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</si>
  <si>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</si>
  <si>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</si>
  <si>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</si>
  <si>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</si>
  <si>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</si>
  <si>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</si>
  <si>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</si>
  <si>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</si>
  <si>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</si>
  <si>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</si>
  <si>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</si>
  <si>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</si>
  <si>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</si>
  <si>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</si>
  <si>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</si>
  <si>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</si>
  <si>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</si>
  <si>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</si>
  <si>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</si>
  <si>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</si>
  <si>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</si>
  <si>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</si>
  <si>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</si>
  <si>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</si>
  <si>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</si>
  <si>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</si>
  <si>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</si>
  <si>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</si>
  <si>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</si>
  <si>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</si>
  <si>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</si>
  <si>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</si>
  <si>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</si>
  <si>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</si>
  <si>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</si>
  <si>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</si>
  <si>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</si>
  <si>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</si>
  <si>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</si>
  <si>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</si>
  <si>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</si>
  <si>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</si>
  <si>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</si>
  <si>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</si>
  <si>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</si>
  <si>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</si>
  <si>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</si>
  <si>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</si>
  <si>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</si>
  <si>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</si>
  <si>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</si>
  <si>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</si>
  <si>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</si>
  <si>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</si>
  <si>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</si>
  <si>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</si>
  <si>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</si>
  <si>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</si>
  <si>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</si>
  <si>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</si>
  <si>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</si>
  <si>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</si>
  <si>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</si>
  <si>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</si>
  <si>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</si>
  <si>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</si>
  <si>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</si>
  <si>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</si>
  <si>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</si>
  <si>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</si>
  <si>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</si>
  <si>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</si>
  <si>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</si>
  <si>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</si>
  <si>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</si>
  <si>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</si>
  <si>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</si>
  <si>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</si>
  <si>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</si>
  <si>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</si>
  <si>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</si>
  <si>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</si>
  <si>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</si>
  <si>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</si>
  <si>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</si>
  <si>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</si>
  <si>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</si>
  <si>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</si>
  <si>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</si>
  <si>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</si>
  <si>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</si>
  <si>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</si>
  <si>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</si>
  <si>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</si>
  <si>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</si>
  <si>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</si>
  <si>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</si>
  <si>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</si>
  <si>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</si>
  <si>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</si>
  <si>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</si>
  <si>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</si>
  <si>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</si>
  <si>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</si>
  <si>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</si>
  <si>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</si>
  <si>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</si>
  <si>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</si>
  <si>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</si>
  <si>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</si>
  <si>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</si>
  <si>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</si>
  <si>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</si>
  <si>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</si>
  <si>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</si>
  <si>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</si>
  <si>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</si>
  <si>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</si>
  <si>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</si>
  <si>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</si>
  <si>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</si>
  <si>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</si>
  <si>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</si>
  <si>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</si>
  <si>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</si>
  <si>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</si>
  <si>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</si>
  <si>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</si>
  <si>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</si>
  <si>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</si>
  <si>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</si>
  <si>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</si>
  <si>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</si>
  <si>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</si>
  <si>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</si>
  <si>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</si>
  <si>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</si>
  <si>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</si>
  <si>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</si>
  <si>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</si>
  <si>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</si>
  <si>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</si>
  <si>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</si>
  <si>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</si>
  <si>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</si>
  <si>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</si>
  <si>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</si>
  <si>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</si>
  <si>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</si>
  <si>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</si>
  <si>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</si>
  <si>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</si>
  <si>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</si>
  <si>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</si>
  <si>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</si>
  <si>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</si>
  <si>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</si>
  <si>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</si>
  <si>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</si>
  <si>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</si>
  <si>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</si>
  <si>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</si>
  <si>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</si>
  <si>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</si>
  <si>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</si>
  <si>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</si>
  <si>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</si>
  <si>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</si>
  <si>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</si>
  <si>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</si>
  <si>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</si>
  <si>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</si>
  <si>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</si>
  <si>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</si>
  <si>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</si>
  <si>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</si>
  <si>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</si>
  <si>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</si>
  <si>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</si>
  <si>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</si>
  <si>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</si>
  <si>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</si>
  <si>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</si>
  <si>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</si>
  <si>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</si>
  <si>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</si>
  <si>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</si>
  <si>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</si>
  <si>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</si>
  <si>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</si>
  <si>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</si>
  <si>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</si>
  <si>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</si>
  <si>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</si>
  <si>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</si>
  <si>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</si>
  <si>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</si>
  <si>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</si>
  <si>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</si>
  <si>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</si>
  <si>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</si>
  <si>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</si>
  <si>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</si>
  <si>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</si>
  <si>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</si>
  <si>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</si>
  <si>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</si>
  <si>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</si>
  <si>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</si>
  <si>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</si>
  <si>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</si>
  <si>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</si>
  <si>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</si>
  <si>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</si>
  <si>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</si>
  <si>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</si>
  <si>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</si>
  <si>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</si>
  <si>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</si>
  <si>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</si>
  <si>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</si>
  <si>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</si>
  <si>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</si>
  <si>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</si>
  <si>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</si>
  <si>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</si>
  <si>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</si>
  <si>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</si>
  <si>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</si>
  <si>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</si>
  <si>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</si>
  <si>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</si>
  <si>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</si>
  <si>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</si>
  <si>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</si>
  <si>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</si>
  <si>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</si>
  <si>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</si>
  <si>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</si>
  <si>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</si>
  <si>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</si>
  <si>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</si>
  <si>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</si>
  <si>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</si>
  <si>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</si>
  <si>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</si>
  <si>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</si>
  <si>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</si>
  <si>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</si>
  <si>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</si>
  <si>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</si>
  <si>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</si>
  <si>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</si>
  <si>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</si>
  <si>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</si>
  <si>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</si>
  <si>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</si>
  <si>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</si>
  <si>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</si>
  <si>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</si>
  <si>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</si>
  <si>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</si>
  <si>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</si>
  <si>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</si>
  <si>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</si>
  <si>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</si>
  <si>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</si>
  <si>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</si>
  <si>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</si>
  <si>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</si>
  <si>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</si>
  <si>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</si>
  <si>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</si>
  <si>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</si>
  <si>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</si>
  <si>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</si>
  <si>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</si>
  <si>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</si>
  <si>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</si>
  <si>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</si>
  <si>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</si>
  <si>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</si>
  <si>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</si>
  <si>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</si>
  <si>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</si>
  <si>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</si>
  <si>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</si>
  <si>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</si>
  <si>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</si>
  <si>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</si>
  <si>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</si>
  <si>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</si>
  <si>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</si>
  <si>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</si>
  <si>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</si>
  <si>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</si>
  <si>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</si>
  <si>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</si>
  <si>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</si>
  <si>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</si>
  <si>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</si>
  <si>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</si>
  <si>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</si>
  <si>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</si>
  <si>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</si>
  <si>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</si>
  <si>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</si>
  <si>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</si>
  <si>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</si>
  <si>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</si>
  <si>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</si>
  <si>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</si>
  <si>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</si>
  <si>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</si>
  <si>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</si>
  <si>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</si>
  <si>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</si>
  <si>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</si>
  <si>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</si>
  <si>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</si>
  <si>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</si>
  <si>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</si>
  <si>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</si>
  <si>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</si>
  <si>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</si>
  <si>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</si>
  <si>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</si>
  <si>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</si>
  <si>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</si>
  <si>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</si>
  <si>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</si>
  <si>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</si>
  <si>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</si>
  <si>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</si>
  <si>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</si>
  <si>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</si>
  <si>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</si>
  <si>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</si>
  <si>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</si>
  <si>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</si>
  <si>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</si>
  <si>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</si>
  <si>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</si>
  <si>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</si>
  <si>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</si>
  <si>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</si>
  <si>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</si>
  <si>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</si>
  <si>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</si>
  <si>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</si>
  <si>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</si>
  <si>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</si>
  <si>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</si>
  <si>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</si>
  <si>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</si>
  <si>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</si>
  <si>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</si>
  <si>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</si>
  <si>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</si>
  <si>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</si>
  <si>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</si>
  <si>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</si>
  <si>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</si>
  <si>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</si>
  <si>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</si>
  <si>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</si>
  <si>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</si>
  <si>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</si>
  <si>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</si>
  <si>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</si>
  <si>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</si>
  <si>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</si>
  <si>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</si>
  <si>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</si>
  <si>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</si>
  <si>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</si>
  <si>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</si>
  <si>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</si>
  <si>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</si>
  <si>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</si>
  <si>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</si>
  <si>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</si>
  <si>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</si>
  <si>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</si>
  <si>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</si>
  <si>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</si>
  <si>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</si>
  <si>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</si>
  <si>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</si>
  <si>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</si>
  <si>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</si>
  <si>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</si>
  <si>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</si>
  <si>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</si>
  <si>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</si>
  <si>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</si>
  <si>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</si>
  <si>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</si>
  <si>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</si>
  <si>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</si>
  <si>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</si>
  <si>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</si>
  <si>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</si>
  <si>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</si>
  <si>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</si>
  <si>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</si>
  <si>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</si>
  <si>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</si>
  <si>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</si>
  <si>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</si>
  <si>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</si>
  <si>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</si>
  <si>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</si>
  <si>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</si>
  <si>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</si>
  <si>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</si>
  <si>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</si>
  <si>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</si>
  <si>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</si>
  <si>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</si>
  <si>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</si>
  <si>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</si>
  <si>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</si>
  <si>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</si>
  <si>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</si>
  <si>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</si>
  <si>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</si>
  <si>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</si>
  <si>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</si>
  <si>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</si>
  <si>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</si>
  <si>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</si>
  <si>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</si>
  <si>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</si>
  <si>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</si>
  <si>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</si>
  <si>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</si>
  <si>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</si>
  <si>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</si>
  <si>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</si>
  <si>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</si>
  <si>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</si>
  <si>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</si>
  <si>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</si>
  <si>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</si>
  <si>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</si>
  <si>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</si>
  <si>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</si>
  <si>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</si>
  <si>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</si>
  <si>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</si>
  <si>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</si>
  <si>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</si>
  <si>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</si>
  <si>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</si>
  <si>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</si>
  <si>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</si>
  <si>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</si>
  <si>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</si>
  <si>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</si>
  <si>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</si>
  <si>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</si>
  <si>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</si>
  <si>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</si>
  <si>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</si>
  <si>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</si>
  <si>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</si>
  <si>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</si>
  <si>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</si>
  <si>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</si>
  <si>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</si>
  <si>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</si>
  <si>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</si>
  <si>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</si>
  <si>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</si>
  <si>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</si>
  <si>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</si>
  <si>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</si>
  <si>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</si>
  <si>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</si>
  <si>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</si>
  <si>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</si>
  <si>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</si>
  <si>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</si>
  <si>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</si>
  <si>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</si>
  <si>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</si>
  <si>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</si>
  <si>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</si>
  <si>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</si>
  <si>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</si>
  <si>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</si>
  <si>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</si>
  <si>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</si>
  <si>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</si>
  <si>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</si>
  <si>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</si>
  <si>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</si>
  <si>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</si>
  <si>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</si>
  <si>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</si>
  <si>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</si>
  <si>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</si>
  <si>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</si>
  <si>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</si>
  <si>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</si>
  <si>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</si>
  <si>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</si>
  <si>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</si>
  <si>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</si>
  <si>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</si>
  <si>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</si>
  <si>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</si>
  <si>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</si>
  <si>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</si>
  <si>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</si>
  <si>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</si>
  <si>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</si>
  <si>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</si>
  <si>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</si>
  <si>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</si>
  <si>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</si>
  <si>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</si>
  <si>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</si>
  <si>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</si>
  <si>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</si>
  <si>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</si>
  <si>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</si>
  <si>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</si>
  <si>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</si>
  <si>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</si>
  <si>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</si>
  <si>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</si>
  <si>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</si>
  <si>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</si>
  <si>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</si>
  <si>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</si>
  <si>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</si>
  <si>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</si>
  <si>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</si>
  <si>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</si>
  <si>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</si>
  <si>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</si>
  <si>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</si>
  <si>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</si>
  <si>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</si>
  <si>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</si>
  <si>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</si>
  <si>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</si>
  <si>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</si>
  <si>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</si>
  <si>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</si>
  <si>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</si>
  <si>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</si>
  <si>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</si>
  <si>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</si>
  <si>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</si>
  <si>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</si>
  <si>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</si>
  <si>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</si>
  <si>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</si>
  <si>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</si>
  <si>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</si>
  <si>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</si>
  <si>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</si>
  <si>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</si>
  <si>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</si>
  <si>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</si>
  <si>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</si>
  <si>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</si>
  <si>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</si>
  <si>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</si>
  <si>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</si>
  <si>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</si>
  <si>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</si>
  <si>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</si>
  <si>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</si>
  <si>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</si>
  <si>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</si>
  <si>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</si>
  <si>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</si>
  <si>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</si>
  <si>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</si>
  <si>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</si>
  <si>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</si>
  <si>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</si>
  <si>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</si>
  <si>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</si>
  <si>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</si>
  <si>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</si>
  <si>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</si>
  <si>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</si>
  <si>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</si>
  <si>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</si>
  <si>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</si>
  <si>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</si>
  <si>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</si>
  <si>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</si>
  <si>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</si>
  <si>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</si>
  <si>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</si>
  <si>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</si>
  <si>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</si>
  <si>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</si>
  <si>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</si>
  <si>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</si>
  <si>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</si>
  <si>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</si>
  <si>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</si>
  <si>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</si>
  <si>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</si>
  <si>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</si>
  <si>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</si>
  <si>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</si>
  <si>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</si>
  <si>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</si>
  <si>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</si>
  <si>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</si>
  <si>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</si>
  <si>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</si>
  <si>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</si>
  <si>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</si>
  <si>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</si>
  <si>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</si>
  <si>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</si>
  <si>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</si>
  <si>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</si>
  <si>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</si>
  <si>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</si>
  <si>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</si>
  <si>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</si>
  <si>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</si>
  <si>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</si>
  <si>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</si>
  <si>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</si>
  <si>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</si>
  <si>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</si>
  <si>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</si>
  <si>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</si>
  <si>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</si>
  <si>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</si>
  <si>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</si>
  <si>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</si>
  <si>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</si>
  <si>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</si>
  <si>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</si>
  <si>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</si>
  <si>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</si>
  <si>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</si>
  <si>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</si>
  <si>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</si>
  <si>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</si>
  <si>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</si>
  <si>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</si>
  <si>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</si>
  <si>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</si>
  <si>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</si>
  <si>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</si>
  <si>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</si>
  <si>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</si>
  <si>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</si>
  <si>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</si>
  <si>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</si>
  <si>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</si>
  <si>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</si>
  <si>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</si>
  <si>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</si>
  <si>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</si>
  <si>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</si>
  <si>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</si>
  <si>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</si>
  <si>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</si>
  <si>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</si>
  <si>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</si>
  <si>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</si>
  <si>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</si>
  <si>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</si>
  <si>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</si>
  <si>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</si>
  <si>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</si>
  <si>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</si>
  <si>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</si>
  <si>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</si>
  <si>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</si>
  <si>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</si>
  <si>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</si>
  <si>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</si>
  <si>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</si>
  <si>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</si>
  <si>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</si>
  <si>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</si>
  <si>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</si>
  <si>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</si>
  <si>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</si>
  <si>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</si>
  <si>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</si>
  <si>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</si>
  <si>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</si>
  <si>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</si>
  <si>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</si>
  <si>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</si>
  <si>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</si>
  <si>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</si>
  <si>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</si>
  <si>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</si>
  <si>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</si>
  <si>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</si>
  <si>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</si>
  <si>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</si>
  <si>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</si>
  <si>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</si>
  <si>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</si>
  <si>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</si>
  <si>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</si>
  <si>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</si>
  <si>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</si>
  <si>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</si>
  <si>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</si>
  <si>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</si>
  <si>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</si>
  <si>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</si>
  <si>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</si>
  <si>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</si>
  <si>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</si>
  <si>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</si>
  <si>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</si>
  <si>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</si>
  <si>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</si>
  <si>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</si>
  <si>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</si>
  <si>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</si>
  <si>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</si>
  <si>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</si>
  <si>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</si>
  <si>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</si>
  <si>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</si>
  <si>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</si>
  <si>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</si>
  <si>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</si>
  <si>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</si>
  <si>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</si>
  <si>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</si>
  <si>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</si>
  <si>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</si>
  <si>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</si>
  <si>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</si>
  <si>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</si>
  <si>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</si>
  <si>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</si>
  <si>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</si>
  <si>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</si>
  <si>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</si>
  <si>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</si>
  <si>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</si>
  <si>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</si>
  <si>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</si>
  <si>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</si>
  <si>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</si>
  <si>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</si>
  <si>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</si>
  <si>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</si>
  <si>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</si>
  <si>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</si>
  <si>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</si>
  <si>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</si>
  <si>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</si>
  <si>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</si>
  <si>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</si>
  <si>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</si>
  <si>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</si>
  <si>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</si>
  <si>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</si>
  <si>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</si>
  <si>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</si>
  <si>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</si>
  <si>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</si>
  <si>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</si>
  <si>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</si>
  <si>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</si>
  <si>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</si>
  <si>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</si>
  <si>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</si>
  <si>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</si>
  <si>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</si>
  <si>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</si>
  <si>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</si>
  <si>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</si>
  <si>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</si>
  <si>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</si>
  <si>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</si>
  <si>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</si>
  <si>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</si>
  <si>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</si>
  <si>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</si>
  <si>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</si>
  <si>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</si>
  <si>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</si>
  <si>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</si>
  <si>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</si>
  <si>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</si>
  <si>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</si>
  <si>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</si>
  <si>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</si>
  <si>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</si>
  <si>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</si>
  <si>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</si>
  <si>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</si>
  <si>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</si>
  <si>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</si>
  <si>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</si>
  <si>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</si>
  <si>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</si>
  <si>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</si>
  <si>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</si>
  <si>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</si>
  <si>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</si>
  <si>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</si>
  <si>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</si>
  <si>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</si>
  <si>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</si>
  <si>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</si>
  <si>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</si>
  <si>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</si>
  <si>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</si>
  <si>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</si>
  <si>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</si>
  <si>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</si>
  <si>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</si>
  <si>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</si>
  <si>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</si>
  <si>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</si>
  <si>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</si>
  <si>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</si>
  <si>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</si>
  <si>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</si>
  <si>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</si>
  <si>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</si>
  <si>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</si>
  <si>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</si>
  <si>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</si>
  <si>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</si>
  <si>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</si>
  <si>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</si>
  <si>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</si>
  <si>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</si>
  <si>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</si>
  <si>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</si>
  <si>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</si>
  <si>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</si>
  <si>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</si>
  <si>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</si>
  <si>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</si>
  <si>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</si>
  <si>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</si>
  <si>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</si>
  <si>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</si>
  <si>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</si>
  <si>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</si>
  <si>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</si>
  <si>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</si>
  <si>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</si>
  <si>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</si>
  <si>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</si>
  <si>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</si>
  <si>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</si>
  <si>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</si>
  <si>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</si>
  <si>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</si>
  <si>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</si>
  <si>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</si>
  <si>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</si>
  <si>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</si>
  <si>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</si>
  <si>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</si>
  <si>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</si>
  <si>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</si>
  <si>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</si>
  <si>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</si>
  <si>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</si>
  <si>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</si>
  <si>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</si>
  <si>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</si>
  <si>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</si>
  <si>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</si>
  <si>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</si>
  <si>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</si>
  <si>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</si>
  <si>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</si>
  <si>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</si>
  <si>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</si>
  <si>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</si>
  <si>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</si>
  <si>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</si>
  <si>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</si>
  <si>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</si>
  <si>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</si>
  <si>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</si>
  <si>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</si>
  <si>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</si>
  <si>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</si>
  <si>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</si>
  <si>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</si>
  <si>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</si>
  <si>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</si>
  <si>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</si>
  <si>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</si>
  <si>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</si>
  <si>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</si>
  <si>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</si>
  <si>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</si>
  <si>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</si>
  <si>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</si>
  <si>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</si>
  <si>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</si>
  <si>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</si>
  <si>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</si>
  <si>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</si>
  <si>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</si>
  <si>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</si>
  <si>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</si>
  <si>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</si>
  <si>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</si>
  <si>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</si>
  <si>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</si>
  <si>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</si>
  <si>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</si>
  <si>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</si>
  <si>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</si>
  <si>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</si>
  <si>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</si>
  <si>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</si>
  <si>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</si>
  <si>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</si>
  <si>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</si>
  <si>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</si>
  <si>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</si>
  <si>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</si>
  <si>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</si>
  <si>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</si>
  <si>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</si>
  <si>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</si>
  <si>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</si>
  <si>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</si>
  <si>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</si>
  <si>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</si>
  <si>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</si>
  <si>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</si>
  <si>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</si>
  <si>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</si>
  <si>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</si>
  <si>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</si>
  <si>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</si>
  <si>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</si>
  <si>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</si>
  <si>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</si>
  <si>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</si>
  <si>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</si>
  <si>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</si>
  <si>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</si>
  <si>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</si>
  <si>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</si>
  <si>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</si>
  <si>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</si>
  <si>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</si>
  <si>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</si>
  <si>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</si>
  <si>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</si>
  <si>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</si>
  <si>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</si>
  <si>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</si>
  <si>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</si>
  <si>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</si>
  <si>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</si>
  <si>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</si>
  <si>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</si>
  <si>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</si>
  <si>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</si>
  <si>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</si>
  <si>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</si>
  <si>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</si>
  <si>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</si>
  <si>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</si>
  <si>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</si>
  <si>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</si>
  <si>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</si>
  <si>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</si>
  <si>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</si>
  <si>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</si>
  <si>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</si>
  <si>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</si>
  <si>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</si>
  <si>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</si>
  <si>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</si>
  <si>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</si>
  <si>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</si>
  <si>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</si>
  <si>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</si>
  <si>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</si>
  <si>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</si>
  <si>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</si>
  <si>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</si>
  <si>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</si>
  <si>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</si>
  <si>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</si>
  <si>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</si>
  <si>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</si>
  <si>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</si>
  <si>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</si>
  <si>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</si>
  <si>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</si>
  <si>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</si>
  <si>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</si>
  <si>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</si>
  <si>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</si>
  <si>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</si>
  <si>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</si>
  <si>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</si>
  <si>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</si>
  <si>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</si>
  <si>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</si>
  <si>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</si>
  <si>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</si>
  <si>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</si>
  <si>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</si>
  <si>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</si>
  <si>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</si>
  <si>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</si>
  <si>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</si>
  <si>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</si>
  <si>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</si>
  <si>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</si>
  <si>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</si>
  <si>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</si>
  <si>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</si>
  <si>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</si>
  <si>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</si>
  <si>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</si>
  <si>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</si>
  <si>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</si>
  <si>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</si>
  <si>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</si>
  <si>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</si>
  <si>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</si>
  <si>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</si>
  <si>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</si>
  <si>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</si>
  <si>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</si>
  <si>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</si>
  <si>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</si>
  <si>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</si>
  <si>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</si>
  <si>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</si>
  <si>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</si>
  <si>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</si>
  <si>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</si>
  <si>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</si>
  <si>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</si>
  <si>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</si>
  <si>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</si>
  <si>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</si>
  <si>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</si>
  <si>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</si>
  <si>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</si>
  <si>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</si>
  <si>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</si>
  <si>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</si>
  <si>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</si>
  <si>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</si>
  <si>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</si>
  <si>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</si>
  <si>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</si>
  <si>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</si>
  <si>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</si>
  <si>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</si>
  <si>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</si>
  <si>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</si>
  <si>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</si>
  <si>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</si>
  <si>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</si>
  <si>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</si>
  <si>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</si>
  <si>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</si>
  <si>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</si>
  <si>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</si>
  <si>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</si>
  <si>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</si>
  <si>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</si>
  <si>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</si>
  <si>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</si>
  <si>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</si>
  <si>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</si>
  <si>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</si>
  <si>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</si>
  <si>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</si>
  <si>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</si>
  <si>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</si>
  <si>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</si>
  <si>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</si>
  <si>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</si>
  <si>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</si>
  <si>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</si>
  <si>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</si>
  <si>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</si>
  <si>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</si>
  <si>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</si>
  <si>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</si>
  <si>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</si>
  <si>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</si>
  <si>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</si>
  <si>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</si>
  <si>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</si>
  <si>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</si>
  <si>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</si>
  <si>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</si>
  <si>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</si>
  <si>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</si>
  <si>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</si>
  <si>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</si>
  <si>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</si>
  <si>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</si>
  <si>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</si>
  <si>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</si>
  <si>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</si>
  <si>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</si>
  <si>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</si>
  <si>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</si>
  <si>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</si>
  <si>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</si>
  <si>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</si>
  <si>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</si>
  <si>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</si>
  <si>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</si>
  <si>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</si>
  <si>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</si>
  <si>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</si>
  <si>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</si>
  <si>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</si>
  <si>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</si>
  <si>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</si>
  <si>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</si>
  <si>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</si>
  <si>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</si>
  <si>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</si>
  <si>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</si>
  <si>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</si>
  <si>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</si>
  <si>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</si>
  <si>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</si>
  <si>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</si>
  <si>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</si>
  <si>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</si>
  <si>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</si>
  <si>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</si>
  <si>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</si>
  <si>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</si>
  <si>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</si>
  <si>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</si>
  <si>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</si>
  <si>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</si>
  <si>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</si>
  <si>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</si>
  <si>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</si>
  <si>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</si>
  <si>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</si>
  <si>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</si>
  <si>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</si>
  <si>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</si>
  <si>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</si>
  <si>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</si>
  <si>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</si>
  <si>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</si>
  <si>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</si>
  <si>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</si>
  <si>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</si>
  <si>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</si>
  <si>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</si>
  <si>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</si>
  <si>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</si>
  <si>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</si>
  <si>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</si>
  <si>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</si>
  <si>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</si>
  <si>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</si>
  <si>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</si>
  <si>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</si>
  <si>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</si>
  <si>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</si>
  <si>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</si>
  <si>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</si>
  <si>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</si>
  <si>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</si>
  <si>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</si>
  <si>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</si>
  <si>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</si>
  <si>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</si>
  <si>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</si>
  <si>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</si>
  <si>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</si>
  <si>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</si>
  <si>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</si>
  <si>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</si>
  <si>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</si>
  <si>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</si>
  <si>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</si>
  <si>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</si>
  <si>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</si>
  <si>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</si>
  <si>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</si>
  <si>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</si>
  <si>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</si>
  <si>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</si>
  <si>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</si>
  <si>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</si>
  <si>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</si>
  <si>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</si>
  <si>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</si>
  <si>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</si>
  <si>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</si>
  <si>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</si>
  <si>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</si>
  <si>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</si>
  <si>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</si>
  <si>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</si>
  <si>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</si>
  <si>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</si>
  <si>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</si>
  <si>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</si>
  <si>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</si>
  <si>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</si>
  <si>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</si>
  <si>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</si>
  <si>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</si>
  <si>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</si>
  <si>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</si>
  <si>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</si>
  <si>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</si>
  <si>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</si>
  <si>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</si>
  <si>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</si>
  <si>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</si>
  <si>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</si>
  <si>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</si>
  <si>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</si>
  <si>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</si>
  <si>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</si>
  <si>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</si>
  <si>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</si>
  <si>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</si>
  <si>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</si>
  <si>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</si>
  <si>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</si>
  <si>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</si>
  <si>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</si>
  <si>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</si>
  <si>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</si>
  <si>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</si>
  <si>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</si>
  <si>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</si>
  <si>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</si>
  <si>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</si>
  <si>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</si>
  <si>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</si>
  <si>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</si>
  <si>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</si>
  <si>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</si>
  <si>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</si>
  <si>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</si>
  <si>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</si>
  <si>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</si>
  <si>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</si>
  <si>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</si>
  <si>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</si>
  <si>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</si>
  <si>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</si>
  <si>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</si>
  <si>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</si>
  <si>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</si>
  <si>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</si>
  <si>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</si>
  <si>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</si>
  <si>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</si>
  <si>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</si>
  <si>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</si>
  <si>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</si>
  <si>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</si>
  <si>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</si>
  <si>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</si>
  <si>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</si>
  <si>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</si>
  <si>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</si>
  <si>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</si>
  <si>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</si>
  <si>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</si>
  <si>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</si>
  <si>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</si>
  <si>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</si>
  <si>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</si>
  <si>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</si>
  <si>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</si>
  <si>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</si>
  <si>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</si>
  <si>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</si>
  <si>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</si>
  <si>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</si>
  <si>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</si>
  <si>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</si>
  <si>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</si>
  <si>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</si>
  <si>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</si>
  <si>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</si>
  <si>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</si>
  <si>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</si>
  <si>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</si>
  <si>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</si>
  <si>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</si>
  <si>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</si>
  <si>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</si>
  <si>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</si>
  <si>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</si>
  <si>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</si>
  <si>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</si>
  <si>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</si>
  <si>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</si>
  <si>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</si>
  <si>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</si>
  <si>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</si>
  <si>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</si>
  <si>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</si>
  <si>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</si>
  <si>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</si>
  <si>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</si>
  <si>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</si>
  <si>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</si>
  <si>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</si>
  <si>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</si>
  <si>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</si>
  <si>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</si>
  <si>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</si>
  <si>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</si>
  <si>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</si>
  <si>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</si>
  <si>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</si>
  <si>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</si>
  <si>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</si>
  <si>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</si>
  <si>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</si>
  <si>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</si>
  <si>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</si>
  <si>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</si>
  <si>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</si>
  <si>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</si>
  <si>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</si>
  <si>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</si>
  <si>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</si>
  <si>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</si>
  <si>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</si>
  <si>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</si>
  <si>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</si>
  <si>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</si>
  <si>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</si>
  <si>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</si>
  <si>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</si>
  <si>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</si>
  <si>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</si>
  <si>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</si>
  <si>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</si>
  <si>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</si>
  <si>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</si>
  <si>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</si>
  <si>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</si>
  <si>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</si>
  <si>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</si>
  <si>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</si>
  <si>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</si>
  <si>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</si>
  <si>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</si>
  <si>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</si>
  <si>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</si>
  <si>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</si>
  <si>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</si>
  <si>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</si>
  <si>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</si>
  <si>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</si>
  <si>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</si>
  <si>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</si>
  <si>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</si>
  <si>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</si>
  <si>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</si>
  <si>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</si>
  <si>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</si>
  <si>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</si>
  <si>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</si>
  <si>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</si>
  <si>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</si>
  <si>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</si>
  <si>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</si>
  <si>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</si>
  <si>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</si>
  <si>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</si>
  <si>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</si>
  <si>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</si>
  <si>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</si>
  <si>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</si>
  <si>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</si>
  <si>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</si>
  <si>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</si>
  <si>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</si>
  <si>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</si>
  <si>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</si>
  <si>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</si>
  <si>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</si>
  <si>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</si>
  <si>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</si>
  <si>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</si>
  <si>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</si>
  <si>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</si>
  <si>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</si>
  <si>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</si>
  <si>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</si>
  <si>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</si>
  <si>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</si>
  <si>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</si>
  <si>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</si>
  <si>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</si>
  <si>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</si>
  <si>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</si>
  <si>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</si>
  <si>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</si>
  <si>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</si>
  <si>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</si>
  <si>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</si>
  <si>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</si>
  <si>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</si>
  <si>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</si>
  <si>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</si>
  <si>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</si>
  <si>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</si>
  <si>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</si>
  <si>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</si>
  <si>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</si>
  <si>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</si>
  <si>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</si>
  <si>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</si>
  <si>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</si>
  <si>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</si>
  <si>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</si>
  <si>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</si>
  <si>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</si>
  <si>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</si>
  <si>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</si>
  <si>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</si>
  <si>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</si>
  <si>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</si>
  <si>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</si>
  <si>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</si>
  <si>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</si>
  <si>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</si>
  <si>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</si>
  <si>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</si>
  <si>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</si>
  <si>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</si>
  <si>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</si>
  <si>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</si>
  <si>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</si>
  <si>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</si>
  <si>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</si>
  <si>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</si>
  <si>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</si>
  <si>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</si>
  <si>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</si>
  <si>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</si>
  <si>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</si>
  <si>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</si>
  <si>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</si>
  <si>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</si>
  <si>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</si>
  <si>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</si>
  <si>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</si>
  <si>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</si>
  <si>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</si>
  <si>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</si>
  <si>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</si>
  <si>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</si>
  <si>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</si>
  <si>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</si>
  <si>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</si>
  <si>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</si>
  <si>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</si>
  <si>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</si>
  <si>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</si>
  <si>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</si>
  <si>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</si>
  <si>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</si>
  <si>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</si>
  <si>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</si>
  <si>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</si>
  <si>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</si>
  <si>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</si>
  <si>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</si>
  <si>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</si>
  <si>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</si>
  <si>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</si>
  <si>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</si>
  <si>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</si>
  <si>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</si>
  <si>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</si>
  <si>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</si>
  <si>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</si>
  <si>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</si>
  <si>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</si>
  <si>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</si>
  <si>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</si>
  <si>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</si>
  <si>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</si>
  <si>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</si>
  <si>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</si>
  <si>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</si>
  <si>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</si>
  <si>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</si>
  <si>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</si>
  <si>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</si>
  <si>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</si>
  <si>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</si>
  <si>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</si>
  <si>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</si>
  <si>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</si>
  <si>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</si>
  <si>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</si>
  <si>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</si>
  <si>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</si>
  <si>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</si>
  <si>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</si>
  <si>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</si>
  <si>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</si>
  <si>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</si>
  <si>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</si>
  <si>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</si>
  <si>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</si>
  <si>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</si>
  <si>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</si>
  <si>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</si>
  <si>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</si>
  <si>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</si>
  <si>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</si>
  <si>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</si>
  <si>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</si>
  <si>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</si>
  <si>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</si>
  <si>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</si>
  <si>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</si>
  <si>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</si>
  <si>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</si>
  <si>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</si>
  <si>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</si>
  <si>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</si>
  <si>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</si>
  <si>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</si>
  <si>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</si>
  <si>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</si>
  <si>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</si>
  <si>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</si>
  <si>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</si>
  <si>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</si>
  <si>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</si>
  <si>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</si>
  <si>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</si>
  <si>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</si>
  <si>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</si>
  <si>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</si>
  <si>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</si>
  <si>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</si>
  <si>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</si>
  <si>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</si>
  <si>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</si>
  <si>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</si>
  <si>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</si>
  <si>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</si>
  <si>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</si>
  <si>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</si>
  <si>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</si>
  <si>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</si>
  <si>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</si>
  <si>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</si>
  <si>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</si>
  <si>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</si>
  <si>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</si>
  <si>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</si>
  <si>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</si>
  <si>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</si>
  <si>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</si>
  <si>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</si>
  <si>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</si>
  <si>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</si>
  <si>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</si>
  <si>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</si>
  <si>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</si>
  <si>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</si>
  <si>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</si>
  <si>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</si>
  <si>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</si>
  <si>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</si>
  <si>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</si>
  <si>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</si>
  <si>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</si>
  <si>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</si>
  <si>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</si>
  <si>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</si>
  <si>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</si>
  <si>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</si>
  <si>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</si>
  <si>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</si>
  <si>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</si>
  <si>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</si>
  <si>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</si>
  <si>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</si>
  <si>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</si>
  <si>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</si>
  <si>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</si>
  <si>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</si>
  <si>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</si>
  <si>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</si>
  <si>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</si>
  <si>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</si>
  <si>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</si>
  <si>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</si>
  <si>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</si>
  <si>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</si>
  <si>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</si>
  <si>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</si>
  <si>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</si>
  <si>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</si>
  <si>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</si>
  <si>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</si>
  <si>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</si>
  <si>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</si>
  <si>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</si>
  <si>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</si>
  <si>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</si>
  <si>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</si>
  <si>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</si>
  <si>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</si>
  <si>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</si>
  <si>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</si>
  <si>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</si>
  <si>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</si>
  <si>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</si>
  <si>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</si>
  <si>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</si>
  <si>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</si>
  <si>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</si>
  <si>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</si>
  <si>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</si>
  <si>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</si>
  <si>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</si>
  <si>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</si>
  <si>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</si>
  <si>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</si>
  <si>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</si>
  <si>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</si>
  <si>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</si>
  <si>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</si>
  <si>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</si>
  <si>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</si>
  <si>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</si>
  <si>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</si>
  <si>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</si>
  <si>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</si>
  <si>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</si>
  <si>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</si>
  <si>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</si>
  <si>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</si>
  <si>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</si>
  <si>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</si>
  <si>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</si>
  <si>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</si>
  <si>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</si>
  <si>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</si>
  <si>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</si>
  <si>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</si>
  <si>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</si>
  <si>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</si>
  <si>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</si>
  <si>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</si>
  <si>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</si>
  <si>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</si>
  <si>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</si>
  <si>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</si>
  <si>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</si>
  <si>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</si>
  <si>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</si>
  <si>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</si>
  <si>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</si>
  <si>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</si>
  <si>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</si>
  <si>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</si>
  <si>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</si>
  <si>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</si>
  <si>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</si>
  <si>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</si>
  <si>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</si>
  <si>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</si>
  <si>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</si>
  <si>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</si>
  <si>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</si>
  <si>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</si>
  <si>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</si>
  <si>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</si>
  <si>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</si>
  <si>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</si>
  <si>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</si>
  <si>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</si>
  <si>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</si>
  <si>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</si>
  <si>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</si>
  <si>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</si>
  <si>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</si>
  <si>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</si>
  <si>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</si>
  <si>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</si>
  <si>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</si>
  <si>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</si>
  <si>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</si>
  <si>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</si>
  <si>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</si>
  <si>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</si>
  <si>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</si>
  <si>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</si>
  <si>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</si>
  <si>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</si>
  <si>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</si>
  <si>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</si>
  <si>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</si>
  <si>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</si>
  <si>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</si>
  <si>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</si>
  <si>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</si>
  <si>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</si>
  <si>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</si>
  <si>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</si>
  <si>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</si>
  <si>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</si>
  <si>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</si>
  <si>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</si>
  <si>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</si>
  <si>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</si>
  <si>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</si>
  <si>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</si>
  <si>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</si>
  <si>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</si>
  <si>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</si>
  <si>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</si>
  <si>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</si>
  <si>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</si>
  <si>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</si>
  <si>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</si>
  <si>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</si>
  <si>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</si>
  <si>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</si>
  <si>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</si>
  <si>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</si>
  <si>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</si>
  <si>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</si>
  <si>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</si>
  <si>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</si>
  <si>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</si>
  <si>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</si>
  <si>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</si>
  <si>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</si>
  <si>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</si>
  <si>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</si>
  <si>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</si>
  <si>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</si>
  <si>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</si>
  <si>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</si>
  <si>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</si>
  <si>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</si>
  <si>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</si>
  <si>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</si>
  <si>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</si>
  <si>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</si>
  <si>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</si>
  <si>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</si>
  <si>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</si>
  <si>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</si>
  <si>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</si>
  <si>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</si>
  <si>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</si>
  <si>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</si>
  <si>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</si>
  <si>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</si>
  <si>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</si>
  <si>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</si>
  <si>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</si>
  <si>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</si>
  <si>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</si>
  <si>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</si>
  <si>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</si>
  <si>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</si>
  <si>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</si>
  <si>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</si>
  <si>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</si>
  <si>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</si>
  <si>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</si>
  <si>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</si>
  <si>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</si>
  <si>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</si>
  <si>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</si>
  <si>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</si>
  <si>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</si>
  <si>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</si>
  <si>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</si>
  <si>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</si>
  <si>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</si>
  <si>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</si>
  <si>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</si>
  <si>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</si>
  <si>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</si>
  <si>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</si>
  <si>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</si>
  <si>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</si>
  <si>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</si>
  <si>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</si>
  <si>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</si>
  <si>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</si>
  <si>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</si>
  <si>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</si>
  <si>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</si>
  <si>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</si>
  <si>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</si>
  <si>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</si>
  <si>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</si>
  <si>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</si>
  <si>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</si>
  <si>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</si>
  <si>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</si>
  <si>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</si>
  <si>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</si>
  <si>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</si>
  <si>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</si>
  <si>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</si>
  <si>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</si>
  <si>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</si>
  <si>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</si>
  <si>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</si>
  <si>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</si>
  <si>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</si>
  <si>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</si>
  <si>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</si>
  <si>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</si>
  <si>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</si>
  <si>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</si>
  <si>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</si>
  <si>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</si>
  <si>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</si>
  <si>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</si>
  <si>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</si>
  <si>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</si>
  <si>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</si>
  <si>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</si>
  <si>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</si>
  <si>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</si>
  <si>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</si>
  <si>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</si>
  <si>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</si>
  <si>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</si>
  <si>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</si>
  <si>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</si>
  <si>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</si>
  <si>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</si>
  <si>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</si>
  <si>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</si>
  <si>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</si>
  <si>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</si>
  <si>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</si>
  <si>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</si>
  <si>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</si>
  <si>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</si>
  <si>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</si>
  <si>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</si>
  <si>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</si>
  <si>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</si>
  <si>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</si>
  <si>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</si>
  <si>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</si>
  <si>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</si>
  <si>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</si>
  <si>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</si>
  <si>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</si>
  <si>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</si>
  <si>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</si>
  <si>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</si>
  <si>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</si>
  <si>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</si>
  <si>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</si>
  <si>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</si>
  <si>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</si>
  <si>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</si>
  <si>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</si>
  <si>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</si>
  <si>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</si>
  <si>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</si>
  <si>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</si>
  <si>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</si>
  <si>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</si>
  <si>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</si>
  <si>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</si>
  <si>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</si>
  <si>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</si>
  <si>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</si>
  <si>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</si>
  <si>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</si>
  <si>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</si>
  <si>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</si>
  <si>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</si>
  <si>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</si>
  <si>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</si>
  <si>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</si>
  <si>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</si>
  <si>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</si>
  <si>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</si>
  <si>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</si>
  <si>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</si>
  <si>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</si>
  <si>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</si>
  <si>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</si>
  <si>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</si>
  <si>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</si>
  <si>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</si>
  <si>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</si>
  <si>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</si>
  <si>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</si>
  <si>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</si>
  <si>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</si>
  <si>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</si>
  <si>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</si>
  <si>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</si>
  <si>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</si>
  <si>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</si>
  <si>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</si>
  <si>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</si>
  <si>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</si>
  <si>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</si>
  <si>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</si>
  <si>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</si>
  <si>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</si>
  <si>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</si>
  <si>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</si>
  <si>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</si>
  <si>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</si>
  <si>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</si>
  <si>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</si>
  <si>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</si>
  <si>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</si>
  <si>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</si>
  <si>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</si>
  <si>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</si>
  <si>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</si>
  <si>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</si>
  <si>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</si>
  <si>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</si>
  <si>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</si>
  <si>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</si>
  <si>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</si>
  <si>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</si>
  <si>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</si>
  <si>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</si>
  <si>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</si>
  <si>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</si>
  <si>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</si>
  <si>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</si>
  <si>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</si>
  <si>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</si>
  <si>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</si>
  <si>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</si>
  <si>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</si>
  <si>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</si>
  <si>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</si>
  <si>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</si>
  <si>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</si>
  <si>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</si>
  <si>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</si>
  <si>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</si>
  <si>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</si>
  <si>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</si>
  <si>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</si>
  <si>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</si>
  <si>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</si>
  <si>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</si>
  <si>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</si>
  <si>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</si>
  <si>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</si>
  <si>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</si>
  <si>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</si>
  <si>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</si>
  <si>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</si>
  <si>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</si>
  <si>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</si>
  <si>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</si>
  <si>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</si>
  <si>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</si>
  <si>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</si>
  <si>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</si>
  <si>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</si>
  <si>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</si>
  <si>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</si>
  <si>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</si>
  <si>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</si>
  <si>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</si>
  <si>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</si>
  <si>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</si>
  <si>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</si>
  <si>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</si>
  <si>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</si>
  <si>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</si>
  <si>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</si>
  <si>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</si>
  <si>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</si>
  <si>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</si>
  <si>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</si>
  <si>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</si>
  <si>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</si>
  <si>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</si>
  <si>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</si>
  <si>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</si>
  <si>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</si>
  <si>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</si>
  <si>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</si>
  <si>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</si>
  <si>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</si>
  <si>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</si>
  <si>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</si>
  <si>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</si>
  <si>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</si>
  <si>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</si>
  <si>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</si>
  <si>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</si>
  <si>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</si>
  <si>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</si>
  <si>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</si>
  <si>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</si>
  <si>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</si>
  <si>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</si>
  <si>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</si>
  <si>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</si>
  <si>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</si>
  <si>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</si>
  <si>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</si>
  <si>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</si>
  <si>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</si>
  <si>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</si>
  <si>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</si>
  <si>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</si>
  <si>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</si>
  <si>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</si>
  <si>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</si>
  <si>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</si>
  <si>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</si>
  <si>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</si>
  <si>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</si>
  <si>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</si>
  <si>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</si>
  <si>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</si>
  <si>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</si>
  <si>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</si>
  <si>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</si>
  <si>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</si>
  <si>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</si>
  <si>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</si>
  <si>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</si>
  <si>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</si>
  <si>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</si>
  <si>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</si>
  <si>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</si>
  <si>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</si>
  <si>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</si>
  <si>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</si>
  <si>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</si>
  <si>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</si>
  <si>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</si>
  <si>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</si>
  <si>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</si>
  <si>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</si>
  <si>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</si>
  <si>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</si>
  <si>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</si>
  <si>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</si>
  <si>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</si>
  <si>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</si>
  <si>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</si>
  <si>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</si>
  <si>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</si>
  <si>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</si>
  <si>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</si>
  <si>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</si>
  <si>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</si>
  <si>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</si>
  <si>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</si>
  <si>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</si>
  <si>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</si>
  <si>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</si>
  <si>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</si>
  <si>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</si>
  <si>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</si>
  <si>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</si>
  <si>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</si>
  <si>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</si>
  <si>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</si>
  <si>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</si>
  <si>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</si>
  <si>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</si>
  <si>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</si>
  <si>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</si>
  <si>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</si>
  <si>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</si>
  <si>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</si>
  <si>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</si>
  <si>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</si>
  <si>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</si>
  <si>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</si>
  <si>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</si>
  <si>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</si>
  <si>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</si>
  <si>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</si>
  <si>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</si>
  <si>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</si>
  <si>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</si>
  <si>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</si>
  <si>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</si>
  <si>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</si>
  <si>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</si>
  <si>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</si>
  <si>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</si>
  <si>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</si>
  <si>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</si>
  <si>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</si>
  <si>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</si>
  <si>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</si>
  <si>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</si>
  <si>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</si>
  <si>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</si>
  <si>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</si>
  <si>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</si>
  <si>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</si>
  <si>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</si>
  <si>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</si>
  <si>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</si>
  <si>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</si>
  <si>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</si>
  <si>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</si>
  <si>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</si>
  <si>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</si>
  <si>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</si>
  <si>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</si>
  <si>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</si>
  <si>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</si>
  <si>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</si>
  <si>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</si>
  <si>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</si>
  <si>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</si>
  <si>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</si>
  <si>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</si>
  <si>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</si>
  <si>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</si>
  <si>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</si>
  <si>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</si>
  <si>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</si>
  <si>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</si>
  <si>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</si>
  <si>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</si>
  <si>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</si>
  <si>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</si>
  <si>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</si>
  <si>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</si>
  <si>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</si>
  <si>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</si>
  <si>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</si>
  <si>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</si>
  <si>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</si>
  <si>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</si>
  <si>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</si>
  <si>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</si>
  <si>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</si>
  <si>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</si>
  <si>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</si>
  <si>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</si>
  <si>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</si>
  <si>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</si>
  <si>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</si>
  <si>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</si>
  <si>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</si>
  <si>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</si>
  <si>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</si>
  <si>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</si>
  <si>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</si>
  <si>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</si>
  <si>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</si>
  <si>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</si>
  <si>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</si>
  <si>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</si>
  <si>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</si>
  <si>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</si>
  <si>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</si>
  <si>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</si>
  <si>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</si>
  <si>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</si>
  <si>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</si>
  <si>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</si>
  <si>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</si>
  <si>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</si>
  <si>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</si>
  <si>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</si>
  <si>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</si>
  <si>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</si>
  <si>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</si>
  <si>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</si>
  <si>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</si>
  <si>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</si>
  <si>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</si>
  <si>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</si>
  <si>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</si>
  <si>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</si>
  <si>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</si>
  <si>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</si>
  <si>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</si>
  <si>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</si>
  <si>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</si>
  <si>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</si>
  <si>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</si>
  <si>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</si>
  <si>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</si>
  <si>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</si>
  <si>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</si>
  <si>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</si>
  <si>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</si>
  <si>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</si>
  <si>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</si>
  <si>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</si>
  <si>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</si>
  <si>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</si>
  <si>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</si>
  <si>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</si>
  <si>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</si>
  <si>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</si>
  <si>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</si>
  <si>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</si>
  <si>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</si>
  <si>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</si>
  <si>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</si>
  <si>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</si>
  <si>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</si>
  <si>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</si>
  <si>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</si>
  <si>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</si>
  <si>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</si>
  <si>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</si>
  <si>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</si>
  <si>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</si>
  <si>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</si>
  <si>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</si>
  <si>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</si>
  <si>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</si>
  <si>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</si>
  <si>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</si>
  <si>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</si>
  <si>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</si>
  <si>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</si>
  <si>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</si>
  <si>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</si>
  <si>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</si>
  <si>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</si>
  <si>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</si>
  <si>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</si>
  <si>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</si>
  <si>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</si>
  <si>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</si>
  <si>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</si>
  <si>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</si>
  <si>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</si>
  <si>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</si>
  <si>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</si>
  <si>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</si>
  <si>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</si>
  <si>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</si>
  <si>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</si>
  <si>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</si>
  <si>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</si>
  <si>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</si>
  <si>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</si>
  <si>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</si>
  <si>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</si>
  <si>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</si>
  <si>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</si>
  <si>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</si>
  <si>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</si>
  <si>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</si>
  <si>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</si>
  <si>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</si>
  <si>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</si>
  <si>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</si>
  <si>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</si>
  <si>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</si>
  <si>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</si>
  <si>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</si>
  <si>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</si>
  <si>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</si>
  <si>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</si>
  <si>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</si>
  <si>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</si>
  <si>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</si>
  <si>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</si>
  <si>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</si>
  <si>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</si>
  <si>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</si>
  <si>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</si>
  <si>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</si>
  <si>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</si>
  <si>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</si>
  <si>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</si>
  <si>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</si>
  <si>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</si>
  <si>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</si>
  <si>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</si>
  <si>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</si>
  <si>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</si>
  <si>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</si>
  <si>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</si>
  <si>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</si>
  <si>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</si>
  <si>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</si>
  <si>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</si>
  <si>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</si>
  <si>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</si>
  <si>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</si>
  <si>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</si>
  <si>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</si>
  <si>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</si>
  <si>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</si>
  <si>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</si>
  <si>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</si>
  <si>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</si>
  <si>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</si>
  <si>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</si>
  <si>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</si>
  <si>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</si>
  <si>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</si>
  <si>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</si>
  <si>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</si>
  <si>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</si>
  <si>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</si>
  <si>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</si>
  <si>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</si>
  <si>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</si>
  <si>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</si>
  <si>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</si>
  <si>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</si>
  <si>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</si>
  <si>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</si>
  <si>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</si>
  <si>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</si>
  <si>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</si>
  <si>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</si>
  <si>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</si>
  <si>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</si>
  <si>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</si>
  <si>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</si>
  <si>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</si>
  <si>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</si>
  <si>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</si>
  <si>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</si>
  <si>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</si>
  <si>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</si>
  <si>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</si>
  <si>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</si>
  <si>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</si>
  <si>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</si>
  <si>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</si>
  <si>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</si>
  <si>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</si>
  <si>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</si>
  <si>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</si>
  <si>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</si>
  <si>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</si>
  <si>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</si>
  <si>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</si>
  <si>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</si>
  <si>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</si>
  <si>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</si>
  <si>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</si>
  <si>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</si>
  <si>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</si>
  <si>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</si>
  <si>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</si>
  <si>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</si>
  <si>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</si>
  <si>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</si>
  <si>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</si>
  <si>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</si>
  <si>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</si>
  <si>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</si>
  <si>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</si>
  <si>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</si>
  <si>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</si>
  <si>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</si>
  <si>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</si>
  <si>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</si>
  <si>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</si>
  <si>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</si>
  <si>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</si>
  <si>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</si>
  <si>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</si>
  <si>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</si>
  <si>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</si>
  <si>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</si>
  <si>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</si>
  <si>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</si>
  <si>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</si>
  <si>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</si>
  <si>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</si>
  <si>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</si>
  <si>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</si>
  <si>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</si>
  <si>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</si>
  <si>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</si>
  <si>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</si>
  <si>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</si>
  <si>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</si>
  <si>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</si>
  <si>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</si>
  <si>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</si>
  <si>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</si>
  <si>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</si>
  <si>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</si>
  <si>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</si>
  <si>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</si>
  <si>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</si>
  <si>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</si>
  <si>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</si>
  <si>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</si>
  <si>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</si>
  <si>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</si>
  <si>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</si>
  <si>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</si>
  <si>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</si>
  <si>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</si>
  <si>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</si>
  <si>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</si>
  <si>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</si>
  <si>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</si>
  <si>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</si>
  <si>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</si>
  <si>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</si>
  <si>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</si>
  <si>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</si>
  <si>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</si>
  <si>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</si>
  <si>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</si>
  <si>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</si>
  <si>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</si>
  <si>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</si>
  <si>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</si>
  <si>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</si>
  <si>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</si>
  <si>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</si>
  <si>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</si>
  <si>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</si>
  <si>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</si>
  <si>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</si>
  <si>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</si>
  <si>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</si>
  <si>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</si>
  <si>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</si>
  <si>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</si>
  <si>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</si>
  <si>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</si>
  <si>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</si>
  <si>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</si>
  <si>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</si>
  <si>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</si>
  <si>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</si>
  <si>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</si>
  <si>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</si>
  <si>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</si>
  <si>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</si>
  <si>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</si>
  <si>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</si>
  <si>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</si>
  <si>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</si>
  <si>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</si>
  <si>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</si>
  <si>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</si>
  <si>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</si>
  <si>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</si>
  <si>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</si>
  <si>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</si>
  <si>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</si>
  <si>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</si>
  <si>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</si>
  <si>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</si>
  <si>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</si>
  <si>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</si>
  <si>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</si>
  <si>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</si>
  <si>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</si>
  <si>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</si>
  <si>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</si>
  <si>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</si>
  <si>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</si>
  <si>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</si>
  <si>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</si>
  <si>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</si>
  <si>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</si>
  <si>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</si>
  <si>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</si>
  <si>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</si>
  <si>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</si>
  <si>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</si>
  <si>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</si>
  <si>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</si>
  <si>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</si>
  <si>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</si>
  <si>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</si>
  <si>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</si>
  <si>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</si>
  <si>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</si>
  <si>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</si>
  <si>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</si>
  <si>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</si>
  <si>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</si>
  <si>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</si>
  <si>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</si>
  <si>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</si>
  <si>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</si>
  <si>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</si>
  <si>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</si>
  <si>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</si>
  <si>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</si>
  <si>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</si>
  <si>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</si>
  <si>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</si>
  <si>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</si>
  <si>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</si>
  <si>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</si>
  <si>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</si>
  <si>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</si>
  <si>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</si>
  <si>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</si>
  <si>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</si>
  <si>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</si>
  <si>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</si>
  <si>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</si>
  <si>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</si>
  <si>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</si>
  <si>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</si>
  <si>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</si>
  <si>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</si>
  <si>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</si>
  <si>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</si>
  <si>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</si>
  <si>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</si>
  <si>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</si>
  <si>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</si>
  <si>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</si>
  <si>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</si>
  <si>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</si>
  <si>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</si>
  <si>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</si>
  <si>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</si>
  <si>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</si>
  <si>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</si>
  <si>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</si>
  <si>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</si>
  <si>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</si>
  <si>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</si>
  <si>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</si>
  <si>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</si>
  <si>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</si>
  <si>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</si>
  <si>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</si>
  <si>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</si>
  <si>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</si>
  <si>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</si>
  <si>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</si>
  <si>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</si>
  <si>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</si>
  <si>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</si>
  <si>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</si>
  <si>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</si>
  <si>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</si>
  <si>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</si>
  <si>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</si>
  <si>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</si>
  <si>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</si>
  <si>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</si>
  <si>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</si>
  <si>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</si>
  <si>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</si>
  <si>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</si>
  <si>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</si>
  <si>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</si>
  <si>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</si>
  <si>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</si>
  <si>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</si>
  <si>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</si>
  <si>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</si>
  <si>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</si>
  <si>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</si>
  <si>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</si>
  <si>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</si>
  <si>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</si>
  <si>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</si>
  <si>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</si>
  <si>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</si>
  <si>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</si>
  <si>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</si>
  <si>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</si>
  <si>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</si>
  <si>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</si>
  <si>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</si>
  <si>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</si>
  <si>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</si>
  <si>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</si>
  <si>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</si>
  <si>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</si>
  <si>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</si>
  <si>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</si>
  <si>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</si>
  <si>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</si>
  <si>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</si>
  <si>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</si>
  <si>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</si>
  <si>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</si>
  <si>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</si>
  <si>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</si>
  <si>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</si>
  <si>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</si>
  <si>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</si>
  <si>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</si>
  <si>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</si>
  <si>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</si>
  <si>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</si>
  <si>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</si>
  <si>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</si>
  <si>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</si>
  <si>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</si>
  <si>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</si>
  <si>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</si>
  <si>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</si>
  <si>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</si>
  <si>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</si>
  <si>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</si>
  <si>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</si>
  <si>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</si>
  <si>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</si>
  <si>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</si>
  <si>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</si>
  <si>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</si>
  <si>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</si>
  <si>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</si>
  <si>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</si>
  <si>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</si>
  <si>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</si>
  <si>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</si>
  <si>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</si>
  <si>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</si>
  <si>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</si>
  <si>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</si>
  <si>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</si>
  <si>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</si>
  <si>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</si>
  <si>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</si>
  <si>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</si>
  <si>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</si>
  <si>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</si>
  <si>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</si>
  <si>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</si>
  <si>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</si>
  <si>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</si>
  <si>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</si>
  <si>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</si>
  <si>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</si>
  <si>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</si>
  <si>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</si>
  <si>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</si>
  <si>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</si>
  <si>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</si>
  <si>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</si>
  <si>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</si>
  <si>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</si>
  <si>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</si>
  <si>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</si>
  <si>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</si>
  <si>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</si>
  <si>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</si>
  <si>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</si>
  <si>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</si>
  <si>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</si>
  <si>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</si>
  <si>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</si>
  <si>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</si>
  <si>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</si>
  <si>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</si>
  <si>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</si>
  <si>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</si>
  <si>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</si>
  <si>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</si>
  <si>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</si>
  <si>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</si>
  <si>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</si>
  <si>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</si>
  <si>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</si>
  <si>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</si>
  <si>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</si>
  <si>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</si>
  <si>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</si>
  <si>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</si>
  <si>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</si>
  <si>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</si>
  <si>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</si>
  <si>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</si>
  <si>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</si>
  <si>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</si>
  <si>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</si>
  <si>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</si>
  <si>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</si>
  <si>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</si>
  <si>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</si>
  <si>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</si>
  <si>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</si>
  <si>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</si>
  <si>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</si>
  <si>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</si>
  <si>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</si>
  <si>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</si>
  <si>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</si>
  <si>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</si>
  <si>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</si>
  <si>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</si>
  <si>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</si>
  <si>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</si>
  <si>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</si>
  <si>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</si>
  <si>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</si>
  <si>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</si>
  <si>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</si>
  <si>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</si>
  <si>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</si>
  <si>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</si>
  <si>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</si>
  <si>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</si>
  <si>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</si>
  <si>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</si>
  <si>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</si>
  <si>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</si>
  <si>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</si>
  <si>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</si>
  <si>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</si>
  <si>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</si>
  <si>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</si>
  <si>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</si>
  <si>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</si>
  <si>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</si>
  <si>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</si>
  <si>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</si>
  <si>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</si>
  <si>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</si>
  <si>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</si>
  <si>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</si>
  <si>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</si>
  <si>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</si>
  <si>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</si>
  <si>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</si>
  <si>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</si>
  <si>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</si>
  <si>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</si>
  <si>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</si>
  <si>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</si>
  <si>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</si>
  <si>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</si>
  <si>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</si>
  <si>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</si>
  <si>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</si>
  <si>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</si>
  <si>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</si>
  <si>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</si>
  <si>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</si>
  <si>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</si>
  <si>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</si>
  <si>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</si>
  <si>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</si>
  <si>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</si>
  <si>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</si>
  <si>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</si>
  <si>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</si>
  <si>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</si>
  <si>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</si>
  <si>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</si>
  <si>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</si>
  <si>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</si>
  <si>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</si>
  <si>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</si>
  <si>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</si>
  <si>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</si>
  <si>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</si>
  <si>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</si>
  <si>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</si>
  <si>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</si>
  <si>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</si>
  <si>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</si>
  <si>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</si>
  <si>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</si>
  <si>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</si>
  <si>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</si>
  <si>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</si>
  <si>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</si>
  <si>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</si>
  <si>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</si>
  <si>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</si>
  <si>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</si>
  <si>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</si>
  <si>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</si>
  <si>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</si>
  <si>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</si>
  <si>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</si>
  <si>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</si>
  <si>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</si>
  <si>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</si>
  <si>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</si>
  <si>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</si>
  <si>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</si>
  <si>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</si>
  <si>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</si>
  <si>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</si>
  <si>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</si>
  <si>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</si>
  <si>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</si>
  <si>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</si>
  <si>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</si>
  <si>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</si>
  <si>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</si>
  <si>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</si>
  <si>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</si>
  <si>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</si>
  <si>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</si>
  <si>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</si>
  <si>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</si>
  <si>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</si>
  <si>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</si>
  <si>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</si>
  <si>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</si>
  <si>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</si>
  <si>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</si>
  <si>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</si>
  <si>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</si>
  <si>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</si>
  <si>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</si>
  <si>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</si>
  <si>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</si>
  <si>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</si>
  <si>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</si>
  <si>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</si>
  <si>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</si>
  <si>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</si>
  <si>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</si>
  <si>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</si>
  <si>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</si>
  <si>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</si>
  <si>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</si>
  <si>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</si>
  <si>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</si>
  <si>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</si>
  <si>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</si>
  <si>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</si>
  <si>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</si>
  <si>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</si>
  <si>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</si>
  <si>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</si>
  <si>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</si>
  <si>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</si>
  <si>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</si>
  <si>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</si>
  <si>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</si>
  <si>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</si>
  <si>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</si>
  <si>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</si>
  <si>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</si>
  <si>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</si>
  <si>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</si>
  <si>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</si>
  <si>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</si>
  <si>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</si>
  <si>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</si>
  <si>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</si>
  <si>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</si>
  <si>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</si>
  <si>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</si>
  <si>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</si>
  <si>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</si>
  <si>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</si>
  <si>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</si>
  <si>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</si>
  <si>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</si>
  <si>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</si>
  <si>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</si>
  <si>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</si>
  <si>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</si>
  <si>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</si>
  <si>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</si>
  <si>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</si>
  <si>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</si>
  <si>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</si>
  <si>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</si>
  <si>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</si>
  <si>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</si>
  <si>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</si>
  <si>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</si>
  <si>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</si>
  <si>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</si>
  <si>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</si>
  <si>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</si>
  <si>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</si>
  <si>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</si>
  <si>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</si>
  <si>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</si>
  <si>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</si>
  <si>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</si>
  <si>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</si>
  <si>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</si>
  <si>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</si>
  <si>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</si>
  <si>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</si>
  <si>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</si>
  <si>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</si>
  <si>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</si>
  <si>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</si>
  <si>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</si>
  <si>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</si>
  <si>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</si>
  <si>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</si>
  <si>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</si>
  <si>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</si>
  <si>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</si>
  <si>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</si>
  <si>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</si>
  <si>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</si>
  <si>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</si>
  <si>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</si>
  <si>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</si>
  <si>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</si>
  <si>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</si>
  <si>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</si>
  <si>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</si>
  <si>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</si>
  <si>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</si>
  <si>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</si>
  <si>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</si>
  <si>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</si>
  <si>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</si>
  <si>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</si>
  <si>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</si>
  <si>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</si>
  <si>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</si>
  <si>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</si>
  <si>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</si>
  <si>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</si>
  <si>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</si>
  <si>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</si>
  <si>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</si>
  <si>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</si>
  <si>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</si>
  <si>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</si>
  <si>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</si>
  <si>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</si>
  <si>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</si>
  <si>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</si>
  <si>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</si>
  <si>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</si>
  <si>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</si>
  <si>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</si>
  <si>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</si>
  <si>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</si>
  <si>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</si>
  <si>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</si>
  <si>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</si>
  <si>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</si>
  <si>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</si>
  <si>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</si>
  <si>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</si>
  <si>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</si>
  <si>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</si>
  <si>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</si>
  <si>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</si>
  <si>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</si>
  <si>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</si>
  <si>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</si>
  <si>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</si>
  <si>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</si>
  <si>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</si>
  <si>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</si>
  <si>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</si>
  <si>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</si>
  <si>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</si>
  <si>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</si>
  <si>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</si>
  <si>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</si>
  <si>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</si>
  <si>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</si>
  <si>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</si>
  <si>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</si>
  <si>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</si>
  <si>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</si>
  <si>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</si>
  <si>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</si>
  <si>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</si>
  <si>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</si>
  <si>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</si>
  <si>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</si>
  <si>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</si>
  <si>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</si>
  <si>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</si>
  <si>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</si>
  <si>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</si>
  <si>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</si>
  <si>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</si>
  <si>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</si>
  <si>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</si>
  <si>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</si>
  <si>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</si>
  <si>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</si>
  <si>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</si>
  <si>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</si>
  <si>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</si>
  <si>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</si>
  <si>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</si>
  <si>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</si>
  <si>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</si>
  <si>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</si>
  <si>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</si>
  <si>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</si>
  <si>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</si>
  <si>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</si>
  <si>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</si>
  <si>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</si>
  <si>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</si>
  <si>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</si>
  <si>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</si>
  <si>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</si>
  <si>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</si>
  <si>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</si>
  <si>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</si>
  <si>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</si>
  <si>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</si>
  <si>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</si>
  <si>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</si>
  <si>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</si>
  <si>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</si>
  <si>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</si>
  <si>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</si>
  <si>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</si>
  <si>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</si>
  <si>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</si>
  <si>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</si>
  <si>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</si>
  <si>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</si>
  <si>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</si>
  <si>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</si>
  <si>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</si>
  <si>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</si>
  <si>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</si>
  <si>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</si>
  <si>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</si>
  <si>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</si>
  <si>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</si>
  <si>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</si>
  <si>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</si>
  <si>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</si>
  <si>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</si>
  <si>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</si>
  <si>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</si>
  <si>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</si>
  <si>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</si>
  <si>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</si>
  <si>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</si>
  <si>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</si>
  <si>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</si>
  <si>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</si>
  <si>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</si>
  <si>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</si>
  <si>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</si>
  <si>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</si>
  <si>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</si>
  <si>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</si>
  <si>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</si>
  <si>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</si>
  <si>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</si>
  <si>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</si>
  <si>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</si>
  <si>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</si>
  <si>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</si>
  <si>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</si>
  <si>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</si>
  <si>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</si>
  <si>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</si>
  <si>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</si>
  <si>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</si>
  <si>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</si>
  <si>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</si>
  <si>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</si>
  <si>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</si>
  <si>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</si>
  <si>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</si>
  <si>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</si>
  <si>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</si>
  <si>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</si>
  <si>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</si>
  <si>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</si>
  <si>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</si>
  <si>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</si>
  <si>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</si>
  <si>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</si>
  <si>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</si>
  <si>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</si>
  <si>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</si>
  <si>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</si>
  <si>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</si>
  <si>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</si>
  <si>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</si>
  <si>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</si>
  <si>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</si>
  <si>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</si>
  <si>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</si>
  <si>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</si>
  <si>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</si>
  <si>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</si>
  <si>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</si>
  <si>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</si>
  <si>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</si>
  <si>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</si>
  <si>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</si>
  <si>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</si>
  <si>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</si>
  <si>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</si>
  <si>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</si>
  <si>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</si>
  <si>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</si>
  <si>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</si>
  <si>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</si>
  <si>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</si>
  <si>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</si>
  <si>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</si>
  <si>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</si>
  <si>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</si>
  <si>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</si>
  <si>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</si>
  <si>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</si>
  <si>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</si>
  <si>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</si>
  <si>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</si>
  <si>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</si>
  <si>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</si>
  <si>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</si>
  <si>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</si>
  <si>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</si>
  <si>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</si>
  <si>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</si>
  <si>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</si>
  <si>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</si>
  <si>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</si>
  <si>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</si>
  <si>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</si>
  <si>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</si>
  <si>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</si>
  <si>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</si>
  <si>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</si>
  <si>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</si>
  <si>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</si>
  <si>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</si>
  <si>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</si>
  <si>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</si>
  <si>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</si>
  <si>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</si>
  <si>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</si>
  <si>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</si>
  <si>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</si>
  <si>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</si>
  <si>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</si>
  <si>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</si>
  <si>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</si>
  <si>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</si>
  <si>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</si>
  <si>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</si>
  <si>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</si>
  <si>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</si>
  <si>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</si>
  <si>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</si>
  <si>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</si>
  <si>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</si>
  <si>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</si>
  <si>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</si>
  <si>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</si>
  <si>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</si>
  <si>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</si>
  <si>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</si>
  <si>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</si>
  <si>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</si>
  <si>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</si>
  <si>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</si>
  <si>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</si>
  <si>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</si>
  <si>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</si>
  <si>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</si>
  <si>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</si>
  <si>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</si>
  <si>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</si>
  <si>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</si>
  <si>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</si>
  <si>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</si>
  <si>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</si>
  <si>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</si>
  <si>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</si>
  <si>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</si>
  <si>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</si>
  <si>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</si>
  <si>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</si>
  <si>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</si>
  <si>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</si>
  <si>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</si>
  <si>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</si>
  <si>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</si>
  <si>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</si>
  <si>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</si>
  <si>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</si>
  <si>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</si>
  <si>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</si>
  <si>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</si>
  <si>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</si>
  <si>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</si>
  <si>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</si>
  <si>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</si>
  <si>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</si>
  <si>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</si>
  <si>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</si>
  <si>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</si>
  <si>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</si>
  <si>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</si>
  <si>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</si>
  <si>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</si>
  <si>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</si>
  <si>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</si>
  <si>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</si>
  <si>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</si>
  <si>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</si>
  <si>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</si>
  <si>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</si>
  <si>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</si>
  <si>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</si>
  <si>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</si>
  <si>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</si>
  <si>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</si>
  <si>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</si>
  <si>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</si>
  <si>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</si>
  <si>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</si>
  <si>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</si>
  <si>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</si>
  <si>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</si>
  <si>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</si>
  <si>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</si>
  <si>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</si>
  <si>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</si>
  <si>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</si>
  <si>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</si>
  <si>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</si>
  <si>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</si>
  <si>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</si>
  <si>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</si>
  <si>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</si>
  <si>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</si>
  <si>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</si>
  <si>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</si>
  <si>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</si>
  <si>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</si>
  <si>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</si>
  <si>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</si>
  <si>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</si>
  <si>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</si>
  <si>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</si>
  <si>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</si>
  <si>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</si>
  <si>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</si>
  <si>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</si>
  <si>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</si>
  <si>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</si>
  <si>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</si>
  <si>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</si>
  <si>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</si>
  <si>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</si>
  <si>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</si>
  <si>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</si>
  <si>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</si>
  <si>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</si>
  <si>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</si>
  <si>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</si>
  <si>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</si>
  <si>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</si>
  <si>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</si>
  <si>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</si>
  <si>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</si>
  <si>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</si>
  <si>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</si>
  <si>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</si>
  <si>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</si>
  <si>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</si>
  <si>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</si>
  <si>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</si>
  <si>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</si>
  <si>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</si>
  <si>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</si>
  <si>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</si>
  <si>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</si>
  <si>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</si>
  <si>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</si>
  <si>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</si>
  <si>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</si>
  <si>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</si>
  <si>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</si>
  <si>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</si>
  <si>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</si>
  <si>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</si>
  <si>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</si>
  <si>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</si>
  <si>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</si>
  <si>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</si>
  <si>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</si>
  <si>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</si>
  <si>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</si>
  <si>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</si>
  <si>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</si>
  <si>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</si>
  <si>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</si>
  <si>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</si>
  <si>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</si>
  <si>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</si>
  <si>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</si>
  <si>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</si>
  <si>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</si>
  <si>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</si>
  <si>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</si>
  <si>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</si>
  <si>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</si>
  <si>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</si>
  <si>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</si>
  <si>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</si>
  <si>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</si>
  <si>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</si>
  <si>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</si>
  <si>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</si>
  <si>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</si>
  <si>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</si>
  <si>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</si>
  <si>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</si>
  <si>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</si>
  <si>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</si>
  <si>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</si>
  <si>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</si>
  <si>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</si>
  <si>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</si>
  <si>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</si>
  <si>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</si>
  <si>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</si>
  <si>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</si>
  <si>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</si>
  <si>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</si>
  <si>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</si>
  <si>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</si>
  <si>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</si>
  <si>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</si>
  <si>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</si>
  <si>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</si>
  <si>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</si>
  <si>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</si>
  <si>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</si>
  <si>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</si>
  <si>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</si>
  <si>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</si>
  <si>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</si>
  <si>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</si>
  <si>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</si>
  <si>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</si>
  <si>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</si>
  <si>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</si>
  <si>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</si>
  <si>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</si>
  <si>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</si>
  <si>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</si>
  <si>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</si>
  <si>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</si>
  <si>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</si>
  <si>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</si>
  <si>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</si>
  <si>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</si>
  <si>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</si>
  <si>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</si>
  <si>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</si>
  <si>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</si>
  <si>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</si>
  <si>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</si>
  <si>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</si>
  <si>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</si>
  <si>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</si>
  <si>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</si>
  <si>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</si>
  <si>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</si>
  <si>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</si>
  <si>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</si>
  <si>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</si>
  <si>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</si>
  <si>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</si>
  <si>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</si>
  <si>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</si>
  <si>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</si>
  <si>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</si>
  <si>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</si>
  <si>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</si>
  <si>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</si>
  <si>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</si>
  <si>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</si>
  <si>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</si>
  <si>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</si>
  <si>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</si>
  <si>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</si>
  <si>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</si>
  <si>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</si>
  <si>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</si>
  <si>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</si>
  <si>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</si>
  <si>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</si>
  <si>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</si>
  <si>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</si>
  <si>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</si>
  <si>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</si>
  <si>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</si>
  <si>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</si>
  <si>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</si>
  <si>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</si>
  <si>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</si>
  <si>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</si>
  <si>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</si>
  <si>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</si>
  <si>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</si>
  <si>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</si>
  <si>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</si>
  <si>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</si>
  <si>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</si>
  <si>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</si>
  <si>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</si>
  <si>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</si>
  <si>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</si>
  <si>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</si>
  <si>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</si>
  <si>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</si>
  <si>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</si>
  <si>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</si>
  <si>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</si>
  <si>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</si>
  <si>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</si>
  <si>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</si>
  <si>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</si>
  <si>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</si>
  <si>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</si>
  <si>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</si>
  <si>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</si>
  <si>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</si>
  <si>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</si>
  <si>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</si>
  <si>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</si>
  <si>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</si>
  <si>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</si>
  <si>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</si>
  <si>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</si>
  <si>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</si>
  <si>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</si>
  <si>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</si>
  <si>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</si>
  <si>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</si>
  <si>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</si>
  <si>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</si>
  <si>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</si>
  <si>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</si>
  <si>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</si>
  <si>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</si>
  <si>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</si>
  <si>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</si>
  <si>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</si>
  <si>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</si>
  <si>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</si>
  <si>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</si>
  <si>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</si>
  <si>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</si>
  <si>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</si>
  <si>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</si>
  <si>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</si>
  <si>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</si>
  <si>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</si>
  <si>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</si>
  <si>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</si>
  <si>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</si>
  <si>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</si>
  <si>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</si>
  <si>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</si>
  <si>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</si>
  <si>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</si>
  <si>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</si>
  <si>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</si>
  <si>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</si>
  <si>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</si>
  <si>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</si>
  <si>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</si>
  <si>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</si>
  <si>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</si>
  <si>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</si>
  <si>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</si>
  <si>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</si>
  <si>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</si>
  <si>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</si>
  <si>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</si>
  <si>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</si>
  <si>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</si>
  <si>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</si>
  <si>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</si>
  <si>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</si>
  <si>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</si>
  <si>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</si>
  <si>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</si>
  <si>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</si>
  <si>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</si>
  <si>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</si>
  <si>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</si>
  <si>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</si>
  <si>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</si>
  <si>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</si>
  <si>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</si>
  <si>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</si>
  <si>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</si>
  <si>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</si>
  <si>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</si>
  <si>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</si>
  <si>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</si>
  <si>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</si>
  <si>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</si>
  <si>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</si>
  <si>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</si>
  <si>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</si>
  <si>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</si>
  <si>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</si>
  <si>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</si>
  <si>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</si>
  <si>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</si>
  <si>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</si>
  <si>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</si>
  <si>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</si>
  <si>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</si>
  <si>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</si>
  <si>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</si>
  <si>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</si>
  <si>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</si>
  <si>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</si>
  <si>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</si>
  <si>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</si>
  <si>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</si>
  <si>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</si>
  <si>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</si>
  <si>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</si>
  <si>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</si>
  <si>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</si>
  <si>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</si>
  <si>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</si>
  <si>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</si>
  <si>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</si>
  <si>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</si>
  <si>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</si>
  <si>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</si>
  <si>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</si>
  <si>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</si>
  <si>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</si>
  <si>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</si>
  <si>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</si>
  <si>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</si>
  <si>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</si>
  <si>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</si>
  <si>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</si>
  <si>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</si>
  <si>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</si>
  <si>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</si>
  <si>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</si>
  <si>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</si>
  <si>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</si>
  <si>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</si>
  <si>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</si>
  <si>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</si>
  <si>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</si>
  <si>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</si>
  <si>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</si>
  <si>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</si>
  <si>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</si>
  <si>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</si>
  <si>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</si>
  <si>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</si>
  <si>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</si>
  <si>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</si>
  <si>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</si>
  <si>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</si>
  <si>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</si>
  <si>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</si>
  <si>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</si>
  <si>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</si>
  <si>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</si>
  <si>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</si>
  <si>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</si>
  <si>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</si>
  <si>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</si>
  <si>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</si>
  <si>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</si>
  <si>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</si>
  <si>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</si>
  <si>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</si>
  <si>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</si>
  <si>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</si>
  <si>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</si>
  <si>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</si>
  <si>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</si>
  <si>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</si>
  <si>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</si>
  <si>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</si>
  <si>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</si>
  <si>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</si>
  <si>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</si>
  <si>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</si>
  <si>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</si>
  <si>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</si>
  <si>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</si>
  <si>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</si>
  <si>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</si>
  <si>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</si>
  <si>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</si>
  <si>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</si>
  <si>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</si>
  <si>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</si>
  <si>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</si>
  <si>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</si>
  <si>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</si>
  <si>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</si>
  <si>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</si>
  <si>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</si>
  <si>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</si>
  <si>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</si>
  <si>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</si>
  <si>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</si>
  <si>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</si>
  <si>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</si>
  <si>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</si>
  <si>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</si>
  <si>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</si>
  <si>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</si>
  <si>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</si>
  <si>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</si>
  <si>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</si>
  <si>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</si>
  <si>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</si>
  <si>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</si>
  <si>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</si>
  <si>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</si>
  <si>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</si>
  <si>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</si>
  <si>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</si>
  <si>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</si>
  <si>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</si>
  <si>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</si>
  <si>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</si>
  <si>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</si>
  <si>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</si>
  <si>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</si>
  <si>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</si>
  <si>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</si>
  <si>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</si>
  <si>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</si>
  <si>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</si>
  <si>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</si>
  <si>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</si>
  <si>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</si>
  <si>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</si>
  <si>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</si>
  <si>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</si>
  <si>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</si>
  <si>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</si>
  <si>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</si>
  <si>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</si>
  <si>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</si>
  <si>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</si>
  <si>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</si>
  <si>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</si>
  <si>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</si>
  <si>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</si>
  <si>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</si>
  <si>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</si>
  <si>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</si>
  <si>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</si>
  <si>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</si>
  <si>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</si>
  <si>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</si>
  <si>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</si>
  <si>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</si>
  <si>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</si>
  <si>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</si>
  <si>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</si>
  <si>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</si>
  <si>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</si>
  <si>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</si>
  <si>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</si>
  <si>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</si>
  <si>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</si>
  <si>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</si>
  <si>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</si>
  <si>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</si>
  <si>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</si>
  <si>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</si>
  <si>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</si>
  <si>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</si>
  <si>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</si>
  <si>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</si>
  <si>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</si>
  <si>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</si>
  <si>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</si>
  <si>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</si>
  <si>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</si>
  <si>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</si>
  <si>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</si>
  <si>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</si>
  <si>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</si>
  <si>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</si>
  <si>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</si>
  <si>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</si>
  <si>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</si>
  <si>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</si>
  <si>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</si>
  <si>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</si>
  <si>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</si>
  <si>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</si>
  <si>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</si>
  <si>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</si>
  <si>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</si>
  <si>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</si>
  <si>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</si>
  <si>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</si>
  <si>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</si>
  <si>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</si>
  <si>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</si>
  <si>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</si>
  <si>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</si>
  <si>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</si>
  <si>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</si>
  <si>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</si>
  <si>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</si>
  <si>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</si>
  <si>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</si>
  <si>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</si>
  <si>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</si>
  <si>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</si>
  <si>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</si>
  <si>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</si>
  <si>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</si>
  <si>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</si>
  <si>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</si>
  <si>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</si>
  <si>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</si>
  <si>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</si>
  <si>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</si>
  <si>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</si>
  <si>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</si>
  <si>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</si>
  <si>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</si>
  <si>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</si>
  <si>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</si>
  <si>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</si>
  <si>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</si>
  <si>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</si>
  <si>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</si>
  <si>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</si>
  <si>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</si>
  <si>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</si>
  <si>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</si>
  <si>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</si>
  <si>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</si>
  <si>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</si>
  <si>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</si>
  <si>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</si>
  <si>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</si>
  <si>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</si>
  <si>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</si>
  <si>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</si>
  <si>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</si>
  <si>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</si>
  <si>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</si>
  <si>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</si>
  <si>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</si>
  <si>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</si>
  <si>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</si>
  <si>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</si>
  <si>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</si>
  <si>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</si>
  <si>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</si>
  <si>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</si>
  <si>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</si>
  <si>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</si>
  <si>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</si>
  <si>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</si>
  <si>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</si>
  <si>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</si>
  <si>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</si>
  <si>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</si>
  <si>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</si>
  <si>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</si>
  <si>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</si>
  <si>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</si>
  <si>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</si>
  <si>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</si>
  <si>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</si>
  <si>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</si>
  <si>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</si>
  <si>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</si>
  <si>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</si>
  <si>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</si>
  <si>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</si>
  <si>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</si>
  <si>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</si>
  <si>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</si>
  <si>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</si>
  <si>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</si>
  <si>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</si>
  <si>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</si>
  <si>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</si>
  <si>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</si>
  <si>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</si>
  <si>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</si>
  <si>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</si>
  <si>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</si>
  <si>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</si>
  <si>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</si>
  <si>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</si>
  <si>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</si>
  <si>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</si>
  <si>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</si>
  <si>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</si>
  <si>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</si>
  <si>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</si>
  <si>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</si>
  <si>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</si>
  <si>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</si>
  <si>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</si>
  <si>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</si>
  <si>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</si>
  <si>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</si>
  <si>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</si>
  <si>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</si>
  <si>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</si>
  <si>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</si>
  <si>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</si>
  <si>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</si>
  <si>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</si>
  <si>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</si>
  <si>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</si>
  <si>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</si>
  <si>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</si>
  <si>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</si>
  <si>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</si>
  <si>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</si>
  <si>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</si>
  <si>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</si>
  <si>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</si>
  <si>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</si>
  <si>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</si>
  <si>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</si>
  <si>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</si>
  <si>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</si>
  <si>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</si>
  <si>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</si>
  <si>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</si>
  <si>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</si>
  <si>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</si>
  <si>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</si>
  <si>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</si>
  <si>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</si>
  <si>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</si>
  <si>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</si>
  <si>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</si>
  <si>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</si>
  <si>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</si>
  <si>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</si>
  <si>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</si>
  <si>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</si>
  <si>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</si>
  <si>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</si>
  <si>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</si>
  <si>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</si>
  <si>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</si>
  <si>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</si>
  <si>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</si>
  <si>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</si>
  <si>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</si>
  <si>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</si>
  <si>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</si>
  <si>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</si>
  <si>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</si>
  <si>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</si>
  <si>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</si>
  <si>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</si>
  <si>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</si>
  <si>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</si>
  <si>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</si>
  <si>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</si>
  <si>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</si>
  <si>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</si>
  <si>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</si>
  <si>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</si>
  <si>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</si>
  <si>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</si>
  <si>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</si>
  <si>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</si>
  <si>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</si>
  <si>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</si>
  <si>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</si>
  <si>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</si>
  <si>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</si>
  <si>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</si>
  <si>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</si>
  <si>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</si>
  <si>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</si>
  <si>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</si>
  <si>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</si>
  <si>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</si>
  <si>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</si>
  <si>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</si>
  <si>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</si>
  <si>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</si>
  <si>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</si>
  <si>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</si>
  <si>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</si>
  <si>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</si>
  <si>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</si>
  <si>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</si>
  <si>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</si>
  <si>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</si>
  <si>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</si>
  <si>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</si>
  <si>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</si>
  <si>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</si>
  <si>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</si>
  <si>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</si>
  <si>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</si>
  <si>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</si>
  <si>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</si>
  <si>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</si>
  <si>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</si>
  <si>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</si>
  <si>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</si>
  <si>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</si>
  <si>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</si>
  <si>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</si>
  <si>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</si>
  <si>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</si>
  <si>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</si>
  <si>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</si>
  <si>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</si>
  <si>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</si>
  <si>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</si>
  <si>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</si>
  <si>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</si>
  <si>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</si>
  <si>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</si>
  <si>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</si>
  <si>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</si>
  <si>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</si>
  <si>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</si>
  <si>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</si>
  <si>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</si>
  <si>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</si>
  <si>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</si>
  <si>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</si>
  <si>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</si>
  <si>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</si>
  <si>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</si>
  <si>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</si>
  <si>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</si>
  <si>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</si>
  <si>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</si>
  <si>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</si>
  <si>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</si>
  <si>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</si>
  <si>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</si>
  <si>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</si>
  <si>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</si>
  <si>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</si>
  <si>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</si>
  <si>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</si>
  <si>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</si>
  <si>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</si>
  <si>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</si>
  <si>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</si>
  <si>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</si>
  <si>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</si>
  <si>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</si>
  <si>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</si>
  <si>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</si>
  <si>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</si>
  <si>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</si>
  <si>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</si>
  <si>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</si>
  <si>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</si>
  <si>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</si>
  <si>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</si>
  <si>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</si>
  <si>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</si>
  <si>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</si>
  <si>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</si>
  <si>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</si>
  <si>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</si>
  <si>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</si>
  <si>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</si>
  <si>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</si>
  <si>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</si>
  <si>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</si>
  <si>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</si>
  <si>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</si>
  <si>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</si>
  <si>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</si>
  <si>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</si>
  <si>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</si>
  <si>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</si>
  <si>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</si>
  <si>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</si>
  <si>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</si>
  <si>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</si>
  <si>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</si>
  <si>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</si>
  <si>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</si>
  <si>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</si>
  <si>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</si>
  <si>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</si>
  <si>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</si>
  <si>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</si>
  <si>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</si>
  <si>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</si>
  <si>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</si>
  <si>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</si>
  <si>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</si>
  <si>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</si>
  <si>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</si>
  <si>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</si>
  <si>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</si>
  <si>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</si>
  <si>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</si>
  <si>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</si>
  <si>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</si>
  <si>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</si>
  <si>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</si>
  <si>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</si>
  <si>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</si>
  <si>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</si>
  <si>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</si>
  <si>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</si>
  <si>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</si>
  <si>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</si>
  <si>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</si>
  <si>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</si>
  <si>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</si>
  <si>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</si>
  <si>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</si>
  <si>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</si>
  <si>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</si>
  <si>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</si>
  <si>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</si>
  <si>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</si>
  <si>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</si>
  <si>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</si>
  <si>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</si>
  <si>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</si>
  <si>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</si>
  <si>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</si>
  <si>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</si>
  <si>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</si>
  <si>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</si>
  <si>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</si>
  <si>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</si>
  <si>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</si>
  <si>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</si>
  <si>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</si>
  <si>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</si>
  <si>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</si>
  <si>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</si>
  <si>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</si>
  <si>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</si>
  <si>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</si>
  <si>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</si>
  <si>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</si>
  <si>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</si>
  <si>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</si>
  <si>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</si>
  <si>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</si>
  <si>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</si>
  <si>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</si>
  <si>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</si>
  <si>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</si>
  <si>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</si>
  <si>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</si>
  <si>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</si>
  <si>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</si>
  <si>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</si>
  <si>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</si>
  <si>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</si>
  <si>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</si>
  <si>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</si>
  <si>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</si>
  <si>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</si>
  <si>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</si>
  <si>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</si>
  <si>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</si>
  <si>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</si>
  <si>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</si>
  <si>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</si>
  <si>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</si>
  <si>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</si>
  <si>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</si>
  <si>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</si>
  <si>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</si>
  <si>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</si>
  <si>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</si>
  <si>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</si>
  <si>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</si>
  <si>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</si>
  <si>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</si>
  <si>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</si>
  <si>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</si>
  <si>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</si>
  <si>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</si>
  <si>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</si>
  <si>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</si>
  <si>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</si>
  <si>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</si>
  <si>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</si>
  <si>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</si>
  <si>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</si>
  <si>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</si>
  <si>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</si>
  <si>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</si>
  <si>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</si>
  <si>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</si>
  <si>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</si>
  <si>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</si>
  <si>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</si>
  <si>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</si>
  <si>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</si>
  <si>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</si>
  <si>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</si>
  <si>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</si>
  <si>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</si>
  <si>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</si>
  <si>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</si>
  <si>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</si>
  <si>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</si>
  <si>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</si>
  <si>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</si>
  <si>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</si>
  <si>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</si>
  <si>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</si>
  <si>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</si>
  <si>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</si>
  <si>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</si>
  <si>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</si>
  <si>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</si>
  <si>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</si>
  <si>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</si>
  <si>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</si>
  <si>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</si>
  <si>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</si>
  <si>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</si>
  <si>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</si>
  <si>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</si>
  <si>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</si>
  <si>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</si>
  <si>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</si>
  <si>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</si>
  <si>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</si>
  <si>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</si>
  <si>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</si>
  <si>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</si>
  <si>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</si>
  <si>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</si>
  <si>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</si>
  <si>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</si>
  <si>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</si>
  <si>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</si>
  <si>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</si>
  <si>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</si>
  <si>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</si>
  <si>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</si>
  <si>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</si>
  <si>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</si>
  <si>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</si>
  <si>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</si>
  <si>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</si>
  <si>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</si>
  <si>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</si>
  <si>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</si>
  <si>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</si>
  <si>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</si>
  <si>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</si>
  <si>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</si>
  <si>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</si>
  <si>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</si>
  <si>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</si>
  <si>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</si>
  <si>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</si>
  <si>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</si>
  <si>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</si>
  <si>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</si>
  <si>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</si>
  <si>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</si>
  <si>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</si>
  <si>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</si>
  <si>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</si>
  <si>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</si>
  <si>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</si>
  <si>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</si>
  <si>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</si>
  <si>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</si>
  <si>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</si>
  <si>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</si>
  <si>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</si>
  <si>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</si>
  <si>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</si>
  <si>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</si>
  <si>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</si>
  <si>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</si>
  <si>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</si>
  <si>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</si>
  <si>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</si>
  <si>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</si>
  <si>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</si>
  <si>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</si>
  <si>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</si>
  <si>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</si>
  <si>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</si>
  <si>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</si>
  <si>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</si>
  <si>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</si>
  <si>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</si>
  <si>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</si>
  <si>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</si>
  <si>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</si>
  <si>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</si>
  <si>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</si>
  <si>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</si>
  <si>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</si>
  <si>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</si>
  <si>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</si>
  <si>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</si>
  <si>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</si>
  <si>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</si>
  <si>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</si>
  <si>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</si>
  <si>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</si>
  <si>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</si>
  <si>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</si>
  <si>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</si>
  <si>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</si>
  <si>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</si>
  <si>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</si>
  <si>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</si>
  <si>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</si>
  <si>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</si>
  <si>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</si>
  <si>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</si>
  <si>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</si>
  <si>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</si>
  <si>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</si>
  <si>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</si>
  <si>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</si>
  <si>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</si>
  <si>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</si>
  <si>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</si>
  <si>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</si>
  <si>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</si>
  <si>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</si>
  <si>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</si>
  <si>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</si>
  <si>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</si>
  <si>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</si>
  <si>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</si>
  <si>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</si>
  <si>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</si>
  <si>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</si>
  <si>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</si>
  <si>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</si>
  <si>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</si>
  <si>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</si>
  <si>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</si>
  <si>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</si>
  <si>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</si>
  <si>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</si>
  <si>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</si>
  <si>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</si>
  <si>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</si>
  <si>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</si>
  <si>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</si>
  <si>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</si>
  <si>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</si>
  <si>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</si>
  <si>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</si>
  <si>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</si>
  <si>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</si>
  <si>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</si>
  <si>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</si>
  <si>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</si>
  <si>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</si>
  <si>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</si>
  <si>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</si>
  <si>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</si>
  <si>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</si>
  <si>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</si>
  <si>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</si>
  <si>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</si>
  <si>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</si>
  <si>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</si>
  <si>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</si>
  <si>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</si>
  <si>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</si>
  <si>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</si>
  <si>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</si>
  <si>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</si>
  <si>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</si>
  <si>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</si>
  <si>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</si>
  <si>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</si>
  <si>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</si>
  <si>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</si>
  <si>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</si>
  <si>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</si>
  <si>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</si>
  <si>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</si>
  <si>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</si>
  <si>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</si>
  <si>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</si>
  <si>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</si>
  <si>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</si>
  <si>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</si>
  <si>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</si>
  <si>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</si>
  <si>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</si>
  <si>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</si>
  <si>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</si>
  <si>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</si>
  <si>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</si>
  <si>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</si>
  <si>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</si>
  <si>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</si>
  <si>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</si>
  <si>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</si>
  <si>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</si>
  <si>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</si>
  <si>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</si>
  <si>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</si>
  <si>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</si>
  <si>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</si>
  <si>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</si>
  <si>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</si>
  <si>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</si>
  <si>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</si>
  <si>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</si>
  <si>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</si>
  <si>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</si>
  <si>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</si>
  <si>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</si>
  <si>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</si>
  <si>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</si>
  <si>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</si>
  <si>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</si>
  <si>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</si>
  <si>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</si>
  <si>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</si>
  <si>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</si>
  <si>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</si>
  <si>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</si>
  <si>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</si>
  <si>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</si>
  <si>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</si>
  <si>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</si>
  <si>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</si>
  <si>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</si>
  <si>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</si>
  <si>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</si>
  <si>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</si>
  <si>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</si>
  <si>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</si>
  <si>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</si>
  <si>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</si>
  <si>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</si>
  <si>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</si>
  <si>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</si>
  <si>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</si>
  <si>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</si>
  <si>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</si>
  <si>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</si>
  <si>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</si>
  <si>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</si>
  <si>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</si>
  <si>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</si>
  <si>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</si>
  <si>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</si>
  <si>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</si>
  <si>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</si>
  <si>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</si>
  <si>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</si>
  <si>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</si>
  <si>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</si>
  <si>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</si>
  <si>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</si>
  <si>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</si>
  <si>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</si>
  <si>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</si>
  <si>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</si>
  <si>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</si>
  <si>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</si>
  <si>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</si>
  <si>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</si>
  <si>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</si>
  <si>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</si>
  <si>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</si>
  <si>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</si>
  <si>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</si>
  <si>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</si>
  <si>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</si>
  <si>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</si>
  <si>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</si>
  <si>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</si>
  <si>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</si>
  <si>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</si>
  <si>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</si>
  <si>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</si>
  <si>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</si>
  <si>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</si>
  <si>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</si>
  <si>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</si>
  <si>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</si>
  <si>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</si>
  <si>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</si>
  <si>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</si>
  <si>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</si>
  <si>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</si>
  <si>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</si>
  <si>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</si>
  <si>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</si>
  <si>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</si>
  <si>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</si>
  <si>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</si>
  <si>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</si>
  <si>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</si>
  <si>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</si>
  <si>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</si>
  <si>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</si>
  <si>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</si>
  <si>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</si>
  <si>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</si>
  <si>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</si>
  <si>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</si>
  <si>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</si>
  <si>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</si>
  <si>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</si>
  <si>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</si>
  <si>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</si>
  <si>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</si>
  <si>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</si>
  <si>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</si>
  <si>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</si>
  <si>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</si>
  <si>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</si>
  <si>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</si>
  <si>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</si>
  <si>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</si>
  <si>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</si>
  <si>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</si>
  <si>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</si>
  <si>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</si>
  <si>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</si>
  <si>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</si>
  <si>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</si>
  <si>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</si>
  <si>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</si>
  <si>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</si>
  <si>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</si>
  <si>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</si>
  <si>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</si>
  <si>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</si>
  <si>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</si>
  <si>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</si>
  <si>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</si>
  <si>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</si>
  <si>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</si>
  <si>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</si>
  <si>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</si>
  <si>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</si>
  <si>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</si>
  <si>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</si>
  <si>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</si>
  <si>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</si>
  <si>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</si>
  <si>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</si>
  <si>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</si>
  <si>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</si>
  <si>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</si>
  <si>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</si>
  <si>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</si>
  <si>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</si>
  <si>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</si>
  <si>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</si>
  <si>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</si>
  <si>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</si>
  <si>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</si>
  <si>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</si>
  <si>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</si>
  <si>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</si>
  <si>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</si>
  <si>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</si>
  <si>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</si>
  <si>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</si>
  <si>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</si>
  <si>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</si>
  <si>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</si>
  <si>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</si>
  <si>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</si>
  <si>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</si>
  <si>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</si>
  <si>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</si>
  <si>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</si>
  <si>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</si>
  <si>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</si>
  <si>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</si>
  <si>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</si>
  <si>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</si>
  <si>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</si>
  <si>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</si>
  <si>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</si>
  <si>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</si>
  <si>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</si>
  <si>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</si>
  <si>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</si>
  <si>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</si>
  <si>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</si>
  <si>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</si>
  <si>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</si>
  <si>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</si>
  <si>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</si>
  <si>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</si>
  <si>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</si>
  <si>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</si>
  <si>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</si>
  <si>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</si>
  <si>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</si>
  <si>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</si>
  <si>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</si>
  <si>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</si>
  <si>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</si>
  <si>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</si>
  <si>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</si>
  <si>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</si>
  <si>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</si>
  <si>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</si>
  <si>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</si>
  <si>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</si>
  <si>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</si>
  <si>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</si>
  <si>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</si>
  <si>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</si>
  <si>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</si>
  <si>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</si>
  <si>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</si>
  <si>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</si>
  <si>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</si>
  <si>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</si>
  <si>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</si>
  <si>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</si>
  <si>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</si>
  <si>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</si>
  <si>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</si>
  <si>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</si>
  <si>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</si>
  <si>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</si>
  <si>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</si>
  <si>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</si>
  <si>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</si>
  <si>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</si>
  <si>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</si>
  <si>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</si>
  <si>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</si>
  <si>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</si>
  <si>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</si>
  <si>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</si>
  <si>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</si>
  <si>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</si>
  <si>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</si>
  <si>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</si>
  <si>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</si>
  <si>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</si>
  <si>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</si>
  <si>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</si>
  <si>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</si>
  <si>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</si>
  <si>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</si>
  <si>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</si>
  <si>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</si>
  <si>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</si>
  <si>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</si>
  <si>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</si>
  <si>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</si>
  <si>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</si>
  <si>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</si>
  <si>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</si>
  <si>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</si>
  <si>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</si>
  <si>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</si>
  <si>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</si>
  <si>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</si>
  <si>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</si>
  <si>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</si>
  <si>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</si>
  <si>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</si>
  <si>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</si>
  <si>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</si>
  <si>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</si>
  <si>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</si>
  <si>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</si>
  <si>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</si>
  <si>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</si>
  <si>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</si>
  <si>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</si>
  <si>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</si>
  <si>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</si>
  <si>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</si>
  <si>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</si>
  <si>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</si>
  <si>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</si>
  <si>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</si>
  <si>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</si>
  <si>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</si>
  <si>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</si>
  <si>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</si>
  <si>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</si>
  <si>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</si>
  <si>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</si>
  <si>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</si>
  <si>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</si>
  <si>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</si>
  <si>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</si>
  <si>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</si>
  <si>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</si>
  <si>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</si>
  <si>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</si>
  <si>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</si>
  <si>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</si>
  <si>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</si>
  <si>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</si>
  <si>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</si>
  <si>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</si>
  <si>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</si>
  <si>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</si>
  <si>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</si>
  <si>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</si>
  <si>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</si>
  <si>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</si>
  <si>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</si>
  <si>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</si>
  <si>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</si>
  <si>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</si>
  <si>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</si>
  <si>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</si>
  <si>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</si>
  <si>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</si>
  <si>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</si>
  <si>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</si>
  <si>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</si>
  <si>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</si>
  <si>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</si>
  <si>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</si>
  <si>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</si>
  <si>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</si>
  <si>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</si>
  <si>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</si>
  <si>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</si>
  <si>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</si>
  <si>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</si>
  <si>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</si>
  <si>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</si>
  <si>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</si>
  <si>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</si>
  <si>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</si>
  <si>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</si>
  <si>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</si>
  <si>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</si>
  <si>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</si>
  <si>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</si>
  <si>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</si>
  <si>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</si>
  <si>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</si>
  <si>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</si>
  <si>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</si>
  <si>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</si>
  <si>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</si>
  <si>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</si>
  <si>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</si>
  <si>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</si>
  <si>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</si>
  <si>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</si>
  <si>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</si>
  <si>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</si>
  <si>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</si>
  <si>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</si>
  <si>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</si>
  <si>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</si>
  <si>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</si>
  <si>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</si>
  <si>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</si>
  <si>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</si>
  <si>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</si>
  <si>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</si>
  <si>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</si>
  <si>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</si>
  <si>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</si>
  <si>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</si>
  <si>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</si>
  <si>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</si>
  <si>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</si>
  <si>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</si>
  <si>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</si>
  <si>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</si>
  <si>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</si>
  <si>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</si>
  <si>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</si>
  <si>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</si>
  <si>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</si>
  <si>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</si>
  <si>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</si>
  <si>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</si>
  <si>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</si>
  <si>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</si>
  <si>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</si>
  <si>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</si>
  <si>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</si>
  <si>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</si>
  <si>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</si>
  <si>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</si>
  <si>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</si>
  <si>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</si>
  <si>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</si>
  <si>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</si>
  <si>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</si>
  <si>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</si>
  <si>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</si>
  <si>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</si>
  <si>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</si>
  <si>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</si>
  <si>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</si>
  <si>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</si>
  <si>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</si>
  <si>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</si>
  <si>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</si>
  <si>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</si>
  <si>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</si>
  <si>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</si>
  <si>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</si>
  <si>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</si>
  <si>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</si>
  <si>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</si>
  <si>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</si>
  <si>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</si>
  <si>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</si>
  <si>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</si>
  <si>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</si>
  <si>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</si>
  <si>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</si>
  <si>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</si>
  <si>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</si>
  <si>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</si>
  <si>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</si>
  <si>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</si>
  <si>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</si>
  <si>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</si>
  <si>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</si>
  <si>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</si>
  <si>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</si>
  <si>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</si>
  <si>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</si>
  <si>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</si>
  <si>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</si>
  <si>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</si>
  <si>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</si>
  <si>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</si>
  <si>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</si>
  <si>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</si>
  <si>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</si>
  <si>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</si>
  <si>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</si>
  <si>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</si>
  <si>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</si>
  <si>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</si>
  <si>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</si>
  <si>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</si>
  <si>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</si>
  <si>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</si>
  <si>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</si>
  <si>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</si>
  <si>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</si>
  <si>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</si>
  <si>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</si>
  <si>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</si>
  <si>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</si>
  <si>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</si>
  <si>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</si>
  <si>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</si>
  <si>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</si>
  <si>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</si>
  <si>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</si>
  <si>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</si>
  <si>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</si>
  <si>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</si>
  <si>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</si>
  <si>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</si>
  <si>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</si>
  <si>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</si>
  <si>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</si>
  <si>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</si>
  <si>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</si>
  <si>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</si>
  <si>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</si>
  <si>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</si>
  <si>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</si>
  <si>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</si>
  <si>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</si>
  <si>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</si>
  <si>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</si>
  <si>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</si>
  <si>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</si>
  <si>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</si>
  <si>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</si>
  <si>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</si>
  <si>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</si>
  <si>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</si>
  <si>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</si>
  <si>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</si>
  <si>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</si>
  <si>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</si>
  <si>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</si>
  <si>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</si>
  <si>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</si>
  <si>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</si>
  <si>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</si>
  <si>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</si>
  <si>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</si>
  <si>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</si>
  <si>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</si>
  <si>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</si>
  <si>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</si>
  <si>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</si>
  <si>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</si>
  <si>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</si>
  <si>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</si>
  <si>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</si>
  <si>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</si>
  <si>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</si>
  <si>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</si>
  <si>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</si>
  <si>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</si>
  <si>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</si>
  <si>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</si>
  <si>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</si>
  <si>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</si>
  <si>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</si>
  <si>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</si>
  <si>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</si>
  <si>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</si>
  <si>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</si>
  <si>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</si>
  <si>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</si>
  <si>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</si>
  <si>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</si>
  <si>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</si>
  <si>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</si>
  <si>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</si>
  <si>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</si>
  <si>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</si>
  <si>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</si>
  <si>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</si>
  <si>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</si>
  <si>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</si>
  <si>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</si>
  <si>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</si>
  <si>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</si>
  <si>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</si>
  <si>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</si>
  <si>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</si>
  <si>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</si>
  <si>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</si>
  <si>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</si>
  <si>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</si>
  <si>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</si>
  <si>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</si>
  <si>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</si>
  <si>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</si>
  <si>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</si>
  <si>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</si>
  <si>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</si>
  <si>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</si>
  <si>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</si>
  <si>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</si>
  <si>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</si>
  <si>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</si>
  <si>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</si>
  <si>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</si>
  <si>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</si>
  <si>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</si>
  <si>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</si>
  <si>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</si>
  <si>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</si>
  <si>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</si>
  <si>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</si>
  <si>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</si>
  <si>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</si>
  <si>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</si>
  <si>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</si>
  <si>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</si>
  <si>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</si>
  <si>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</si>
  <si>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</si>
  <si>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</si>
  <si>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</si>
  <si>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</si>
  <si>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</si>
  <si>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</si>
  <si>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</si>
  <si>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</si>
  <si>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</si>
  <si>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</si>
  <si>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</si>
  <si>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</si>
  <si>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</si>
  <si>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</si>
  <si>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</si>
  <si>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</si>
  <si>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</si>
  <si>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</si>
  <si>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</si>
  <si>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</si>
  <si>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</si>
  <si>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</si>
  <si>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</si>
  <si>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</si>
  <si>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</si>
  <si>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</si>
  <si>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</si>
  <si>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</si>
  <si>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</si>
  <si>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</si>
  <si>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</si>
  <si>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</si>
  <si>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</si>
  <si>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</si>
  <si>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</si>
  <si>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</si>
  <si>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</si>
  <si>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</si>
  <si>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</si>
  <si>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</si>
  <si>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</si>
  <si>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</si>
  <si>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</si>
  <si>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</si>
  <si>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</si>
  <si>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</si>
  <si>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</si>
  <si>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</si>
  <si>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</si>
  <si>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</si>
  <si>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</si>
  <si>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</si>
  <si>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</si>
  <si>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</si>
  <si>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</si>
  <si>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</si>
  <si>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</si>
  <si>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</si>
  <si>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</si>
  <si>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</si>
  <si>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</si>
  <si>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</si>
  <si>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</si>
  <si>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</si>
  <si>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</si>
  <si>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</si>
  <si>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</si>
  <si>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</si>
  <si>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</si>
  <si>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</si>
  <si>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</si>
  <si>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</si>
  <si>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</si>
  <si>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</si>
  <si>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</si>
  <si>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</si>
  <si>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</si>
  <si>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</si>
  <si>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</si>
  <si>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</si>
  <si>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</si>
  <si>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</si>
  <si>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</si>
  <si>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</si>
  <si>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</si>
  <si>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</si>
  <si>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</si>
  <si>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</si>
  <si>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</si>
  <si>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</si>
  <si>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</si>
  <si>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</si>
  <si>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</si>
  <si>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</si>
  <si>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</si>
  <si>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</si>
  <si>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</si>
  <si>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</si>
  <si>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</si>
  <si>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</si>
  <si>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</si>
  <si>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</si>
  <si>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</si>
  <si>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</si>
  <si>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</si>
  <si>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</si>
  <si>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</si>
  <si>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</si>
  <si>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</si>
  <si>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</si>
  <si>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</si>
  <si>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</si>
  <si>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</si>
  <si>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</si>
  <si>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</si>
  <si>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</si>
  <si>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</si>
  <si>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</si>
  <si>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</si>
  <si>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</si>
  <si>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</si>
  <si>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</si>
  <si>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</si>
  <si>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</si>
  <si>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</si>
  <si>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</si>
  <si>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</si>
  <si>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</si>
  <si>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</si>
  <si>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</si>
  <si>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</si>
  <si>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</si>
  <si>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</si>
  <si>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</si>
  <si>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</si>
  <si>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</si>
  <si>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</si>
  <si>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</si>
  <si>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</si>
  <si>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</si>
  <si>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</si>
  <si>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</si>
  <si>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</si>
  <si>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</si>
  <si>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</si>
  <si>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</si>
  <si>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</si>
  <si>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</si>
  <si>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</si>
  <si>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</si>
  <si>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</si>
  <si>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</si>
  <si>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</si>
  <si>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</si>
  <si>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</si>
  <si>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</si>
  <si>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</si>
  <si>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</si>
  <si>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</si>
  <si>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</si>
  <si>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</si>
  <si>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</si>
  <si>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</si>
  <si>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</si>
  <si>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</si>
  <si>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</si>
  <si>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</si>
  <si>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</si>
  <si>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</si>
  <si>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</si>
  <si>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</si>
  <si>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</si>
  <si>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</si>
  <si>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</si>
  <si>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</si>
  <si>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</si>
  <si>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</si>
  <si>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</si>
  <si>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</si>
  <si>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</si>
  <si>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</si>
  <si>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</si>
  <si>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</si>
  <si>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</si>
  <si>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</si>
  <si>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</si>
  <si>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</si>
  <si>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</si>
  <si>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</si>
  <si>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</si>
  <si>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</si>
  <si>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</si>
  <si>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</si>
  <si>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</si>
  <si>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</si>
  <si>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</si>
  <si>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</si>
  <si>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</si>
  <si>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</si>
  <si>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</si>
  <si>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</si>
  <si>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</si>
  <si>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</si>
  <si>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</si>
  <si>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</si>
  <si>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</si>
  <si>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</si>
  <si>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</si>
  <si>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</si>
  <si>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</si>
  <si>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</si>
  <si>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</si>
  <si>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</si>
  <si>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</si>
  <si>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</si>
  <si>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</si>
  <si>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</si>
  <si>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</si>
  <si>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</si>
  <si>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</si>
  <si>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</si>
  <si>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</si>
  <si>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</si>
  <si>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</si>
  <si>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</si>
  <si>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</si>
  <si>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</si>
  <si>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</si>
  <si>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</si>
  <si>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</si>
  <si>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</si>
  <si>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</si>
  <si>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</si>
  <si>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</si>
  <si>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</si>
  <si>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</si>
  <si>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</si>
  <si>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</si>
  <si>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</si>
  <si>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</si>
  <si>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</si>
  <si>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</si>
  <si>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</si>
  <si>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</si>
  <si>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</si>
  <si>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</si>
  <si>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</si>
  <si>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</si>
  <si>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</si>
  <si>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</si>
  <si>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</si>
  <si>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</si>
  <si>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</si>
  <si>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</si>
  <si>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</si>
  <si>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</si>
  <si>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</si>
  <si>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</si>
  <si>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</si>
  <si>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</si>
  <si>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</si>
  <si>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</si>
  <si>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</si>
  <si>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</si>
  <si>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</si>
  <si>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</si>
  <si>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</si>
  <si>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</si>
  <si>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</si>
  <si>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</si>
  <si>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</si>
  <si>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</si>
  <si>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</si>
  <si>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</si>
  <si>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</si>
  <si>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</si>
  <si>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</si>
  <si>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</si>
  <si>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</si>
  <si>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</si>
  <si>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</si>
  <si>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</si>
  <si>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</si>
  <si>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</si>
  <si>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</si>
  <si>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</si>
  <si>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</si>
  <si>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</si>
  <si>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</si>
  <si>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</si>
  <si>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</si>
  <si>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</si>
  <si>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</si>
  <si>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</si>
  <si>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</si>
  <si>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</si>
  <si>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</si>
  <si>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</si>
  <si>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</si>
  <si>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</si>
  <si>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</si>
  <si>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</si>
  <si>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</si>
  <si>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</si>
  <si>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</si>
  <si>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</si>
  <si>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</si>
  <si>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</si>
  <si>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</si>
  <si>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</si>
  <si>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</si>
  <si>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</si>
  <si>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</si>
  <si>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</si>
  <si>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</si>
  <si>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</si>
  <si>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</si>
  <si>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</si>
  <si>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</si>
  <si>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</si>
  <si>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</si>
  <si>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</si>
  <si>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</si>
  <si>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</si>
  <si>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</si>
  <si>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</si>
  <si>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</si>
  <si>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</si>
  <si>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</si>
  <si>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</si>
  <si>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</si>
  <si>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</si>
  <si>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</si>
  <si>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</si>
  <si>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</si>
  <si>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</si>
  <si>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</si>
  <si>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</si>
  <si>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</si>
  <si>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</si>
  <si>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</si>
  <si>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</si>
  <si>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</si>
  <si>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</si>
  <si>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</si>
  <si>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</si>
  <si>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</si>
  <si>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</si>
  <si>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</si>
  <si>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</si>
  <si>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</si>
  <si>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</si>
  <si>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</si>
  <si>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</si>
  <si>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</si>
  <si>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</si>
  <si>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</si>
  <si>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</si>
  <si>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</si>
  <si>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</si>
  <si>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</si>
  <si>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</si>
  <si>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</si>
  <si>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</si>
  <si>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</si>
  <si>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</si>
  <si>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</si>
  <si>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</si>
  <si>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</si>
  <si>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</si>
  <si>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</si>
  <si>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</si>
  <si>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</si>
  <si>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</si>
  <si>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</si>
  <si>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</si>
  <si>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</si>
  <si>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</si>
  <si>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</si>
  <si>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</si>
  <si>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</si>
  <si>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</si>
  <si>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</si>
  <si>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</si>
  <si>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</si>
  <si>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</si>
  <si>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</si>
  <si>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</si>
  <si>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</si>
  <si>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</si>
  <si>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</si>
  <si>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</si>
  <si>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</si>
  <si>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</si>
  <si>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</si>
  <si>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</si>
  <si>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</si>
  <si>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</si>
  <si>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</si>
  <si>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</si>
  <si>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</si>
  <si>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</si>
  <si>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</si>
  <si>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</si>
  <si>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</si>
  <si>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</si>
  <si>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</si>
  <si>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</si>
  <si>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</si>
  <si>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</si>
  <si>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</si>
  <si>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</si>
  <si>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</si>
  <si>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</si>
  <si>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</si>
  <si>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</si>
  <si>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</si>
  <si>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</si>
  <si>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</si>
  <si>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</si>
  <si>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</si>
  <si>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</si>
  <si>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</si>
  <si>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</si>
  <si>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</si>
  <si>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</si>
  <si>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</si>
  <si>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</si>
  <si>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</si>
  <si>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</si>
  <si>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</si>
  <si>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</si>
  <si>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</si>
  <si>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</si>
  <si>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</si>
  <si>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</si>
  <si>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</si>
  <si>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</si>
  <si>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</si>
  <si>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</si>
  <si>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</si>
  <si>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</si>
  <si>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</si>
  <si>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</si>
  <si>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</si>
  <si>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</si>
  <si>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</si>
  <si>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</si>
  <si>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</si>
  <si>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</si>
  <si>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</si>
  <si>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</si>
  <si>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</si>
  <si>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</si>
  <si>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</si>
  <si>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</si>
  <si>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</si>
  <si>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</si>
  <si>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</si>
  <si>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</si>
  <si>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</si>
  <si>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</si>
  <si>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</si>
  <si>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</si>
  <si>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</si>
  <si>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</si>
  <si>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</si>
  <si>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</si>
  <si>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</si>
  <si>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</si>
  <si>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</si>
  <si>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</si>
  <si>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</si>
  <si>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</si>
  <si>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</si>
  <si>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</si>
  <si>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</si>
  <si>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</si>
  <si>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</si>
  <si>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</si>
  <si>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</si>
  <si>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</si>
  <si>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</si>
  <si>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</si>
  <si>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</si>
  <si>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</si>
  <si>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</si>
  <si>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</si>
  <si>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</si>
  <si>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</si>
  <si>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</si>
  <si>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</si>
  <si>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</si>
  <si>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</si>
  <si>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</si>
  <si>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</si>
  <si>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</si>
  <si>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</si>
  <si>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</si>
  <si>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</si>
  <si>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</si>
  <si>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</si>
  <si>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</si>
  <si>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</si>
  <si>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</si>
  <si>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</si>
  <si>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</si>
  <si>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</si>
  <si>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</si>
  <si>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</si>
  <si>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</si>
  <si>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</si>
  <si>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</si>
  <si>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</si>
  <si>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</si>
  <si>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</si>
  <si>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</si>
  <si>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</si>
  <si>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</si>
  <si>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</si>
  <si>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</si>
  <si>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</si>
  <si>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</si>
  <si>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</si>
  <si>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</si>
  <si>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</si>
  <si>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</si>
  <si>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</si>
  <si>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</si>
  <si>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</si>
  <si>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</si>
  <si>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</si>
  <si>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</si>
  <si>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</si>
  <si>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</si>
  <si>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</si>
  <si>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</si>
  <si>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</si>
  <si>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</si>
  <si>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</si>
  <si>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</si>
  <si>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</si>
  <si>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</si>
  <si>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</si>
  <si>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</si>
  <si>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</si>
  <si>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</si>
  <si>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</si>
  <si>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</si>
  <si>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</si>
  <si>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</si>
  <si>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</si>
  <si>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</si>
  <si>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</si>
  <si>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</si>
  <si>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</si>
  <si>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</si>
  <si>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</si>
  <si>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</si>
  <si>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</si>
  <si>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</si>
  <si>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</si>
  <si>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</si>
  <si>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</si>
  <si>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</si>
  <si>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</si>
  <si>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</si>
  <si>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</si>
  <si>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</si>
  <si>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</si>
  <si>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</si>
  <si>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</si>
  <si>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</si>
  <si>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</si>
  <si>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</si>
  <si>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</si>
  <si>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</si>
  <si>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</si>
  <si>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</si>
  <si>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</si>
  <si>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</si>
  <si>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</si>
  <si>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</si>
  <si>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</si>
  <si>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</si>
  <si>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</si>
  <si>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</si>
  <si>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</si>
  <si>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</si>
  <si>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</si>
  <si>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</si>
  <si>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</si>
  <si>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</si>
  <si>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</si>
  <si>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</si>
  <si>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</si>
  <si>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</si>
  <si>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</si>
  <si>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</si>
  <si>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</si>
  <si>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</si>
  <si>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</si>
  <si>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</si>
  <si>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</si>
  <si>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</si>
  <si>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</si>
  <si>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</si>
  <si>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</si>
  <si>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</si>
  <si>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</si>
  <si>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</si>
  <si>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</si>
  <si>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</si>
  <si>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</si>
  <si>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</si>
  <si>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</si>
  <si>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</si>
  <si>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</si>
  <si>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</si>
  <si>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</si>
  <si>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</si>
  <si>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</si>
  <si>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</si>
  <si>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</si>
  <si>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</si>
  <si>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</si>
  <si>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</si>
  <si>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</si>
  <si>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</si>
  <si>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</si>
  <si>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</si>
  <si>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</si>
  <si>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</si>
  <si>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</si>
  <si>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</si>
  <si>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</si>
  <si>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</si>
  <si>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</si>
  <si>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</si>
  <si>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</si>
  <si>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</si>
  <si>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</si>
  <si>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</si>
  <si>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</si>
  <si>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</si>
  <si>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</si>
  <si>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</si>
  <si>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</si>
  <si>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</si>
  <si>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</si>
  <si>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</si>
  <si>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</si>
  <si>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</si>
  <si>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</si>
  <si>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</si>
  <si>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</si>
  <si>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</si>
  <si>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</si>
  <si>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</si>
  <si>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</si>
  <si>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</si>
  <si>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</si>
  <si>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</si>
  <si>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</si>
  <si>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</si>
  <si>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</si>
  <si>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</si>
  <si>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</si>
  <si>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</si>
  <si>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</si>
  <si>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</si>
  <si>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</si>
  <si>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</si>
  <si>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</si>
  <si>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</si>
  <si>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</si>
  <si>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</si>
  <si>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</si>
  <si>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</si>
  <si>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</si>
  <si>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</si>
  <si>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</si>
  <si>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</si>
  <si>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</si>
  <si>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</si>
  <si>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</si>
  <si>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</si>
  <si>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</si>
  <si>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</si>
  <si>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</si>
  <si>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</si>
  <si>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</si>
  <si>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</si>
  <si>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</si>
  <si>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</si>
  <si>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</si>
  <si>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</si>
  <si>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</si>
  <si>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</si>
  <si>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</si>
  <si>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</si>
  <si>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</si>
  <si>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</si>
  <si>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</si>
  <si>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</si>
  <si>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</si>
  <si>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</si>
  <si>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</si>
  <si>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</si>
  <si>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</si>
  <si>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</si>
  <si>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</si>
  <si>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</si>
  <si>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</si>
  <si>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</si>
  <si>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</si>
  <si>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</si>
  <si>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</si>
  <si>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</si>
  <si>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</si>
  <si>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</si>
  <si>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</si>
  <si>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</si>
  <si>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</si>
  <si>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</si>
  <si>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</si>
  <si>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</si>
  <si>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</si>
  <si>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</si>
  <si>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</si>
  <si>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</si>
  <si>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</si>
  <si>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</si>
  <si>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</si>
  <si>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</si>
  <si>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</si>
  <si>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</si>
  <si>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</si>
  <si>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</si>
  <si>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</si>
  <si>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</si>
  <si>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</si>
  <si>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</si>
  <si>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</si>
  <si>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</si>
  <si>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</si>
  <si>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</si>
  <si>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</si>
  <si>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</si>
  <si>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</si>
  <si>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</si>
  <si>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</si>
  <si>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</si>
  <si>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</si>
  <si>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</si>
  <si>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</si>
  <si>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</si>
  <si>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</si>
  <si>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</si>
  <si>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</si>
  <si>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</si>
  <si>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</si>
  <si>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</si>
  <si>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</si>
  <si>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</si>
  <si>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</si>
  <si>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</si>
  <si>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</si>
  <si>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</si>
  <si>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</si>
  <si>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</si>
  <si>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</si>
  <si>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</si>
  <si>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</si>
  <si>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</si>
  <si>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</si>
  <si>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</si>
  <si>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</si>
  <si>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</si>
  <si>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</si>
  <si>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</si>
  <si>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</si>
  <si>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</si>
  <si>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</si>
  <si>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</si>
  <si>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</si>
  <si>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</si>
  <si>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</si>
  <si>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</si>
  <si>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</si>
  <si>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</si>
  <si>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</si>
  <si>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</si>
  <si>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</si>
  <si>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</si>
  <si>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</si>
  <si>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</si>
  <si>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</si>
  <si>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</si>
  <si>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</si>
  <si>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</si>
  <si>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</si>
  <si>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</si>
  <si>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</si>
  <si>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</si>
  <si>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</si>
  <si>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</si>
  <si>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</si>
  <si>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</si>
  <si>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</si>
  <si>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</si>
  <si>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</si>
  <si>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</si>
  <si>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</si>
  <si>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</si>
  <si>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</si>
  <si>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</si>
  <si>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</si>
  <si>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</si>
  <si>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</si>
  <si>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</si>
  <si>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</si>
  <si>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</si>
  <si>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</si>
  <si>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</si>
  <si>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</si>
  <si>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</si>
  <si>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</si>
  <si>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</si>
  <si>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</si>
  <si>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</si>
  <si>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</si>
  <si>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</si>
  <si>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</si>
  <si>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</si>
  <si>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</si>
  <si>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</si>
  <si>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</si>
  <si>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</si>
  <si>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</si>
  <si>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</si>
  <si>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</si>
  <si>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</si>
  <si>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</si>
  <si>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</si>
  <si>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</si>
  <si>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</si>
  <si>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</si>
  <si>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</si>
  <si>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</si>
  <si>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</si>
  <si>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</si>
  <si>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</si>
  <si>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</si>
  <si>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</si>
  <si>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</si>
  <si>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</si>
  <si>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</si>
  <si>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</si>
  <si>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</si>
  <si>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</si>
  <si>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</si>
  <si>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</si>
  <si>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</si>
  <si>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</si>
  <si>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</si>
  <si>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</si>
  <si>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</si>
  <si>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</si>
  <si>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</si>
  <si>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</si>
  <si>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</si>
  <si>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</si>
  <si>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</si>
  <si>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</si>
  <si>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</si>
  <si>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</si>
  <si>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</si>
  <si>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</si>
  <si>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</si>
  <si>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</si>
  <si>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</si>
  <si>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</si>
  <si>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</si>
  <si>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</si>
  <si>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</si>
  <si>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</si>
  <si>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</si>
  <si>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</si>
  <si>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</si>
  <si>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</si>
  <si>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</si>
  <si>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</si>
  <si>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</si>
  <si>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</si>
  <si>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</si>
  <si>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</si>
  <si>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</si>
  <si>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</si>
  <si>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</si>
  <si>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</si>
  <si>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</si>
  <si>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</si>
  <si>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</si>
  <si>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</si>
  <si>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</si>
  <si>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</si>
  <si>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</si>
  <si>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</si>
  <si>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</si>
  <si>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</si>
  <si>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</si>
  <si>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</si>
  <si>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</si>
  <si>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</si>
  <si>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</si>
  <si>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</si>
  <si>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</si>
  <si>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</si>
  <si>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</si>
  <si>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</si>
  <si>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</si>
  <si>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</si>
  <si>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</si>
  <si>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</si>
  <si>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</si>
  <si>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</si>
  <si>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</si>
  <si>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</si>
  <si>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</si>
  <si>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</si>
  <si>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</si>
  <si>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</si>
  <si>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</si>
  <si>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</si>
  <si>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</si>
  <si>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</si>
  <si>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</si>
  <si>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</si>
  <si>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</si>
  <si>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</si>
  <si>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</si>
  <si>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</si>
  <si>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</si>
  <si>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</si>
  <si>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</si>
  <si>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</si>
  <si>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</si>
  <si>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</si>
  <si>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</si>
  <si>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</si>
  <si>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</si>
  <si>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</si>
  <si>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</si>
  <si>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</si>
  <si>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</si>
  <si>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</si>
  <si>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</si>
  <si>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</si>
  <si>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</si>
  <si>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</si>
  <si>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</si>
  <si>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</si>
  <si>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</si>
  <si>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</si>
  <si>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</si>
  <si>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</si>
  <si>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</si>
  <si>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</si>
  <si>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</si>
  <si>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</si>
  <si>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</si>
  <si>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</si>
  <si>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</si>
  <si>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</si>
  <si>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</si>
  <si>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</si>
  <si>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</si>
  <si>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</si>
  <si>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</si>
  <si>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</si>
  <si>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</si>
  <si>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</si>
  <si>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</si>
  <si>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</si>
  <si>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</si>
  <si>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</si>
  <si>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</si>
  <si>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</si>
  <si>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</si>
  <si>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</si>
  <si>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</si>
  <si>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</si>
  <si>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</si>
  <si>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</si>
  <si>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</si>
  <si>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</si>
  <si>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</si>
  <si>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</si>
  <si>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</si>
  <si>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</si>
  <si>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</si>
  <si>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</si>
  <si>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</si>
  <si>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</si>
  <si>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</si>
  <si>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</si>
  <si>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</si>
  <si>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</si>
  <si>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</si>
  <si>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</si>
  <si>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</si>
  <si>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</si>
  <si>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</si>
  <si>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</si>
  <si>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</si>
  <si>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</si>
  <si>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</si>
  <si>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</si>
  <si>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</si>
  <si>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</si>
  <si>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</si>
  <si>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</si>
  <si>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</si>
  <si>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</si>
  <si>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</si>
  <si>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</si>
  <si>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</si>
  <si>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</si>
  <si>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</si>
  <si>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</si>
  <si>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</si>
  <si>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</si>
  <si>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</si>
  <si>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</si>
  <si>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</si>
  <si>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</si>
  <si>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</si>
  <si>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</si>
  <si>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</si>
  <si>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</si>
  <si>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</si>
  <si>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</si>
  <si>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</si>
  <si>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</si>
  <si>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</si>
  <si>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</si>
  <si>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</si>
  <si>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</si>
  <si>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</si>
  <si>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</si>
  <si>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</si>
  <si>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</si>
  <si>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</si>
  <si>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</si>
  <si>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</si>
  <si>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</si>
  <si>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</si>
  <si>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</si>
  <si>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</si>
  <si>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</si>
  <si>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</si>
  <si>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</si>
  <si>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</si>
  <si>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</si>
  <si>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</si>
  <si>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</si>
  <si>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</si>
  <si>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</si>
  <si>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</si>
  <si>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</si>
  <si>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</si>
  <si>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</si>
  <si>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</si>
  <si>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</si>
  <si>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</si>
  <si>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</si>
  <si>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</si>
  <si>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</si>
  <si>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</si>
  <si>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</si>
  <si>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</si>
  <si>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</si>
  <si>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</si>
  <si>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</si>
  <si>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</si>
  <si>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</si>
  <si>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</si>
  <si>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</si>
  <si>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</si>
  <si>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</si>
  <si>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</si>
  <si>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</si>
  <si>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</si>
  <si>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</si>
  <si>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</si>
  <si>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</si>
  <si>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</si>
  <si>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</si>
  <si>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</si>
  <si>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</si>
  <si>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</si>
  <si>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</si>
  <si>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</si>
  <si>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</si>
  <si>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</si>
  <si>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</si>
  <si>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</si>
  <si>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</si>
  <si>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</si>
  <si>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</si>
  <si>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</si>
  <si>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</si>
  <si>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</si>
  <si>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</si>
  <si>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</si>
  <si>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</si>
  <si>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</si>
  <si>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</si>
  <si>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</si>
  <si>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</si>
  <si>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</si>
  <si>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</si>
  <si>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</si>
  <si>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</si>
  <si>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</si>
  <si>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</si>
  <si>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</si>
  <si>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</si>
  <si>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</si>
  <si>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</si>
  <si>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</si>
  <si>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</si>
  <si>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</si>
  <si>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</si>
  <si>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</si>
  <si>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</si>
  <si>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</si>
  <si>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</si>
  <si>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</si>
  <si>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</si>
  <si>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</si>
  <si>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</si>
  <si>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</si>
  <si>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</si>
  <si>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</si>
  <si>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</si>
  <si>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</si>
  <si>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</si>
  <si>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</si>
  <si>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</si>
  <si>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</si>
  <si>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</si>
  <si>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</si>
  <si>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</si>
  <si>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</si>
  <si>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</si>
  <si>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</si>
  <si>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</si>
  <si>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</si>
  <si>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</si>
  <si>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</si>
  <si>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</si>
  <si>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</si>
  <si>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</si>
  <si>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</si>
  <si>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</si>
  <si>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</si>
  <si>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</si>
  <si>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</si>
  <si>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</si>
  <si>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</si>
  <si>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</si>
  <si>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</si>
  <si>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</si>
  <si>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</si>
  <si>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</si>
  <si>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</si>
  <si>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</si>
  <si>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</si>
  <si>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</si>
  <si>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</si>
  <si>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</si>
  <si>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</si>
  <si>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</si>
  <si>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</si>
  <si>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</si>
  <si>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</si>
  <si>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</si>
  <si>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</si>
  <si>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</si>
  <si>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</si>
  <si>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</si>
  <si>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</si>
  <si>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</si>
  <si>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</si>
  <si>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</si>
  <si>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</si>
  <si>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</si>
  <si>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</si>
  <si>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</si>
  <si>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</si>
  <si>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</si>
  <si>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</si>
  <si>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</si>
  <si>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</si>
  <si>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</si>
  <si>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</si>
  <si>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</si>
  <si>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</si>
  <si>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</si>
  <si>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</si>
  <si>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</si>
  <si>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</si>
  <si>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</si>
  <si>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</si>
  <si>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</si>
  <si>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</si>
  <si>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</si>
  <si>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</si>
  <si>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</si>
  <si>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</si>
  <si>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</si>
  <si>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</si>
  <si>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</si>
  <si>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</si>
  <si>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</si>
  <si>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</si>
  <si>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</si>
  <si>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</si>
  <si>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</si>
  <si>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</si>
  <si>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</si>
  <si>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</si>
  <si>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</si>
  <si>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</si>
  <si>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</si>
  <si>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</si>
  <si>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</si>
  <si>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</si>
  <si>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</si>
  <si>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</si>
  <si>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</si>
  <si>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</si>
  <si>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</si>
  <si>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</si>
  <si>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</si>
  <si>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</si>
  <si>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</si>
  <si>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</si>
  <si>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</si>
  <si>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</si>
  <si>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</si>
  <si>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</si>
  <si>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</si>
  <si>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</si>
  <si>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</si>
  <si>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</si>
  <si>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</si>
  <si>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</si>
  <si>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</si>
  <si>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</si>
  <si>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</si>
  <si>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</si>
  <si>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</si>
  <si>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</si>
  <si>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</si>
  <si>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</si>
  <si>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</si>
  <si>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</si>
  <si>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</si>
  <si>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</si>
  <si>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</si>
  <si>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</si>
  <si>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</si>
  <si>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</si>
  <si>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</si>
  <si>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</si>
  <si>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</si>
  <si>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</si>
  <si>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</si>
  <si>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</si>
  <si>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</si>
  <si>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</si>
  <si>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</si>
  <si>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</si>
  <si>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</si>
  <si>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</si>
  <si>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</si>
  <si>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</si>
  <si>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</si>
  <si>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</si>
  <si>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</si>
  <si>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</si>
  <si>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</si>
  <si>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</si>
  <si>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</si>
  <si>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</si>
  <si>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</si>
  <si>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</si>
  <si>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</si>
  <si>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</si>
  <si>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</si>
  <si>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</si>
  <si>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</si>
  <si>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</si>
  <si>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</si>
  <si>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</si>
  <si>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</si>
  <si>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</si>
  <si>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</si>
  <si>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</si>
  <si>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</si>
  <si>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</si>
  <si>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</si>
  <si>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</si>
  <si>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</si>
  <si>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</si>
  <si>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</si>
  <si>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</si>
  <si>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</si>
  <si>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</si>
  <si>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</si>
  <si>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</si>
  <si>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</si>
  <si>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</si>
  <si>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</si>
  <si>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</si>
  <si>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</si>
  <si>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40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</si>
  <si>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</si>
  <si>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</si>
  <si>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</si>
  <si>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</si>
  <si>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</si>
  <si>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</si>
  <si>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</si>
  <si>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</si>
  <si>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</si>
  <si>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</si>
  <si>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</si>
  <si>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</si>
  <si>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</si>
  <si>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</si>
  <si>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</si>
  <si>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PCM-20251208-00000035</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</si>
  <si>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</si>
  <si>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</si>
  <si>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</si>
  <si>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</si>
  <si>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</si>
  <si>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</si>
  <si>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</si>
  <si>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</si>
  <si>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</si>
  <si>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</si>
  <si>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</si>
  <si>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</si>
  <si>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</si>
  <si>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</si>
  <si>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</si>
  <si>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</si>
  <si>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</si>
  <si>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</si>
  <si>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</si>
  <si>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</si>
  <si>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</si>
  <si>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EM team at site trying to access , RT site located in building and RT Door closed</t>
  </si>
  <si>
    <t>PCM-20251208-00000016</t>
  </si>
  <si>
    <t>Em team on the way 40 mins</t>
  </si>
  <si>
    <t>PCM-20251207-00002533</t>
  </si>
  <si>
    <t xml:space="preserve">remaining 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</si>
</sst>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3" totalsRowShown="0" headerRowDxfId="62" dataDxfId="61" headerRowBorderDxfId="59" tableBorderDxfId="60">
  <autoFilter ref="A1:L91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336.08690347222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2.9611805555759929E-2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45999.035329398146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45999.035329398146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45999.035329398146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45999.035329398146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45999.035329398146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45999.035329398146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45999.035329398146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45999.035329398146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45999.035329398146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45999.035329398146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45999.035329398146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45999.035329398146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45999.035329398146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45999.035329398146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45999.035329398146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45999.035329398146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45999.035329398146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45999.035329398146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45999.035329398146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45999.035329398146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45999.035329398146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45999.035329398146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45999.035329398146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45999.035329398146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45999.035329398146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45999.035329398146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45999.035329398146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45999.035329398146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45999.035329398146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45999.035329398146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45999.035329398146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45999.035329398146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45999.035329398146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45999.035329398146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45999.035329398146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45999.035329398146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45999.035329398146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45999.035329398146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45999.035329398146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45999.035329398146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45999.035329398146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45999.035329398146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45999.035329398146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45999.035329398146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45999.035329398146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45999.035329398146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45999.035329398146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45999.035329398146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45999.035329398146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45999.035329398146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45999.035329398146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45999.035329398146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45999.035329398146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45999.035329398146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45999.035329398146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45999.035329398146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45999.035329398146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45999.035329398146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45999.035329398146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45999.035329398146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45999.035329398146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45999.035329398146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45999.035329398146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45999.035329398146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45999.035329398146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45999.035329398146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45999.035329398146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45999.035329398146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45999.035329398146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45999.035329398146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45999.035329398146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45999.035329398146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45999.035329398146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45999.035329398146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45999.035329398146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45999.035329398146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45999.035329398146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45999.035329398146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45999.035329398146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45999.035329398146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45999.035329398146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45999.035329398146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45999.035329398146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45999.035329398146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45999.035329398146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45999.035329398146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45999.035329398146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45999.035329398146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45999.035329398146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45999.035329398146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45999.035329398146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45999.035329398146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45999.035329398146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45999.035329398146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45999.035329398146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45999.035329398146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45999.035329398146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45999.035329398146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45999.035329398146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45999.035329398146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45999.035329398146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45999.035329398146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45999.035329398146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45999.035329398146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45999.035329398146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45999.035329398146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45999.035329398146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45999.035329398146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45999.035329398146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45999.035329398146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45999.035329398146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45999.035329398146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45999.035329398146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45999.035329398146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45999.035329398146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45999.035329398146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45999.035329398146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45999.035329398146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45999.035329398146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45999.035329398146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45999.035329398146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45999.035329398146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45999.035329398146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45999.035329398146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45999.035329398146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45999.035329398146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45999.035329398146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45999.035329398146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45999.035329398146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45999.035329398146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45999.035329398146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45999.035329398146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45999.035329398146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45999.035329398146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45999.035329398146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45999.035329398146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45999.035329398146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45999.035329398146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45999.035329398146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45999.035329398146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45999.035329398146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45999.035329398146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45999.035329398146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45999.035329398146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45999.035329398146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45999.035329398146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45999.035329398146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45999.035329398146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45999.035329398146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45999.035329398146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45999.035329398146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45999.035329398146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45999.035329398146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45999.035329398146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45999.035329398146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45999.035329398146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45999.035329398146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45999.035329398146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45999.035329398146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45999.035329398146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45999.035329398146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45999.035329398146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45999.035329398146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45999.035329398146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45999.035329398146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45999.035329398146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45999.035329398146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45999.035329398146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45999.035329398146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45999.035329398146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45999.035329398146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45999.035329398146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45999.035329398146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45999.035329398146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45999.035329398146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45999.035329398146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45999.035329398146</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D77007AB-5390-45D0-8730-E16584E29576}"/>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174.03549143518467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14.647910416664672</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1.6799474537037895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0.11468125000101281</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45999.035329398146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45999.035329398146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45999.035329398146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45999.035329398146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45999.035329398146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45999.035329398146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45999.035329398146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45999.035329398146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45999.035329398146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45999.035329398146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45999.035329398146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45999.035329398146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45999.035329398146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45999.035329398146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45999.035329398146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45999.035329398146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45999.035329398146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45999.035329398146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45999.035329398146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45999.035329398146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45999.035329398146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45999.035329398146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45999.035329398146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45999.035329398146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45999.035329398146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45999.035329398146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45999.035329398146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45999.035329398146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45999.035329398146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45999.035329398146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45999.035329398146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45999.035329398146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45999.035329398146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45999.035329398146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45999.035329398146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45999.035329398146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45999.035329398146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45999.035329398146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45999.035329398146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45999.035329398146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45999.035329398146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45999.035329398146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45999.035329398146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45999.035329398146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45999.035329398146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45999.035329398146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45999.035329398146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45999.035329398146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45999.035329398146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45999.035329398146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45999.035329398146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45999.035329398146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45999.035329398146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45999.035329398146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45999.035329398146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45999.035329398146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45999.035329398146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45999.035329398146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45999.035329398146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45999.035329398146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45999.035329398146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45999.035329398146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45999.035329398146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45999.035329398146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45999.035329398146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45999.035329398146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45999.035329398146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45999.035329398146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45999.035329398146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45999.035329398146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45999.035329398146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45999.035329398146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45999.035329398146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45999.035329398146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45999.035329398146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45999.035329398146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45999.035329398146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45999.035329398146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45999.035329398146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45999.035329398146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45999.035329398146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45999.035329398146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45999.035329398146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45999.035329398146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45999.035329398146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45999.035329398146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45999.035329398146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45999.035329398146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45999.035329398146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45999.035329398146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45999.035329398146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45999.035329398146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45999.035329398146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45999.035329398146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45999.035329398146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45999.035329398146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45999.035329398146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45999.035329398146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45999.035329398146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45999.035329398146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45999.035329398146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45999.035329398146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45999.035329398146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45999.035329398146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45999.035329398146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45999.035329398146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45999.035329398146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45999.035329398146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45999.035329398146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45999.035329398146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45999.035329398146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45999.035329398146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45999.035329398146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45999.035329398146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45999.035329398146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45999.035329398146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45999.035329398146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45999.035329398146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45999.035329398146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45999.035329398146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45999.035329398146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45999.035329398146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45999.035329398146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45999.035329398146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45999.035329398146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45999.035329398146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45999.035329398146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45999.035329398146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45999.035329398146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45999.035329398146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45999.035329398146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45999.035329398146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45999.035329398146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45999.035329398146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45999.035329398146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45999.035329398146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45999.035329398146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45999.035329398146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45999.035329398146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45999.035329398146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45999.035329398146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45999.035329398146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45999.035329398146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45999.035329398146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45999.035329398146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45999.035329398146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45999.035329398146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45999.035329398146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45999.035329398146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45999.035329398146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45999.035329398146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45999.035329398146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45999.035329398146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45999.035329398146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45999.035329398146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45999.035329398146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45999.035329398146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45999.035329398146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45999.035329398146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45999.035329398146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45999.035329398146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45999.035329398146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45999.035329398146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45999.035329398146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45999.035329398146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45999.035329398146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45999.035329398146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45999.035329398146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45999.035329398146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45999.035329398146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45999.035329398146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45999.035329398146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45999.035329398146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45999.035329398146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45999.035329398146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45999.035329398146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45999.035329398146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45999.035329398146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45999.035329398146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45999.035329398146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45999.035329398146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45999.035329398146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45999.035329398146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45999.035329398146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45999.035329398146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45999.035329398146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45999.035329398146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45999.035329398146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45999.035329398146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45999.035329398146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45999.035329398146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45999.035329398146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45999.035329398146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45999.035329398146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45999.035329398146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45999.035329398146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45999.035329398146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45999.035329398146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45999.035329398146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45999.035329398146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45999.035329398146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45999.035329398146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45999.035329398146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45999.035329398146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45999.035329398146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45999.035329398146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45999.035329398146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45999.035329398146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45999.035329398146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45999.035329398146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45999.035329398146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45999.035329398146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45999.035329398146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45999.035329398146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45999.035329398146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45999.035329398146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45999.035329398146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45999.035329398146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45999.035329398146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45999.035329398146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45999.035329398146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45999.035329398146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45999.035329398146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45999.035329398146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45999.035329398146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45999.035329398146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45999.035329398146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45999.035329398146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45999.035329398146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45999.035329398146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45999.035329398146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45999.035329398146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45999.035329398146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45999.035329398146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45999.035329398146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45999.035329398146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45999.035329398146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45999.035329398146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45999.035329398146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45999.035329398146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45999.035329398146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45999.035329398146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45999.035329398146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45999.035329398146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45999.035329398146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45999.035329398146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45999.035329398146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45999.035329398146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45999.035329398146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45999.035329398146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45999.035329398146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45999.035329398146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45999.035329398146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45999.035329398146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45999.035329398146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45999.035329398146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45999.035329398146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45999.035329398146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45999.035329398146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45999.035329398146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3"/>
  <sheetViews>
    <sheetView tabSelected="1" workbookViewId="0">
      <selection activeCell="K6" sqref="K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0.27504004629736301</v>
      </c>
      <c r="H2" s="22">
        <v>45998.755266203705</v>
      </c>
      <c r="I2" s="19" t="str">
        <f>IFERROR(VLOOKUP(D2,DB!A:F,6,0),"")</f>
        <v>SCECO</v>
      </c>
      <c r="J2" s="18" t="str">
        <f>IFERROR(VLOOKUP(D2,DB!A:G,7,0),"")</f>
        <v>Good</v>
      </c>
      <c r="K2" s="42" t="s">
        <v>39124</v>
      </c>
      <c r="L2" s="23" t="str">
        <f>IFERROR(VLOOKUP(D2,DB!A:I,9,0),"")</f>
        <v>Latis</v>
      </c>
    </row>
    <row r="3" spans="1:13" ht="15" customHeight="1">
      <c r="A3" s="19" t="s">
        <v>39125</v>
      </c>
      <c r="B3" s="58" t="str">
        <f>IFERROR(VLOOKUP(D3,DB!A:K,11,0),"")</f>
        <v>R3</v>
      </c>
      <c r="C3" s="18">
        <v>1</v>
      </c>
      <c r="D3" s="154" t="s">
        <v>18663</v>
      </c>
      <c r="E3" s="18" t="s">
        <v>39106</v>
      </c>
      <c r="F3" s="20">
        <v>45999.011678240742</v>
      </c>
      <c r="G3" s="21">
        <f t="shared" ref="G3:G66" ca="1" si="1">IFERROR(NOW()-F3,"-")</f>
        <v>2.3651157403946854E-2</v>
      </c>
      <c r="H3" s="22">
        <v>45999.006504629629</v>
      </c>
      <c r="I3" s="19" t="str">
        <f>IFERROR(VLOOKUP(D3,DB!A:F,6,0),"")</f>
        <v>SCECO</v>
      </c>
      <c r="J3" s="18" t="str">
        <f>IFERROR(VLOOKUP(D3,DB!A:G,7,0),"")</f>
        <v>Dead</v>
      </c>
      <c r="K3" s="42" t="s">
        <v>39124</v>
      </c>
      <c r="L3" s="23" t="str">
        <f>IFERROR(VLOOKUP(D3,DB!A:I,9,0),"")</f>
        <v>Latis</v>
      </c>
    </row>
    <row r="4" spans="1:13" ht="15" customHeight="1">
      <c r="A4" s="19"/>
      <c r="B4" s="58" t="str">
        <f>IFERROR(VLOOKUP(D4,DB!A:K,11,0),"")</f>
        <v/>
      </c>
      <c r="C4" s="18"/>
      <c r="D4" s="154"/>
      <c r="E4" s="18"/>
      <c r="F4" s="20"/>
      <c r="G4" s="21">
        <f t="shared" ca="1" si="1"/>
        <v>45999.035329398146</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45999.035329398146</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45999.035329398146</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45999.035329398146</v>
      </c>
      <c r="H7" s="22"/>
      <c r="I7" s="19" t="str">
        <f>IFERROR(VLOOKUP(D7,DB!A:F,6,0),"")</f>
        <v/>
      </c>
      <c r="J7" s="18" t="str">
        <f>IFERROR(VLOOKUP(D7,DB!A:G,7,0),"")</f>
        <v/>
      </c>
      <c r="K7" s="42"/>
      <c r="L7" s="23" t="str">
        <f>IFERROR(VLOOKUP(D7,DB!A:I,9,0),"")</f>
        <v/>
      </c>
    </row>
    <row r="8" spans="1:13" ht="15" customHeight="1">
      <c r="A8" s="19"/>
      <c r="B8" s="58" t="str">
        <f>IFERROR(VLOOKUP(D8,DB!A:K,11,0),"")</f>
        <v/>
      </c>
      <c r="C8" s="18"/>
      <c r="D8" s="153"/>
      <c r="E8" s="18"/>
      <c r="F8" s="20"/>
      <c r="G8" s="21">
        <f t="shared" ca="1" si="1"/>
        <v>45999.035329398146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45999.035329398146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45999.035329398146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45999.035329398146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45999.035329398146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45999.035329398146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45999.035329398146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45999.035329398146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45999.035329398146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45999.035329398146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45999.035329398146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45999.035329398146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45999.035329398146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45999.035329398146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45999.035329398146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45999.035329398146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45999.035329398146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45999.035329398146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45999.035329398146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45999.035329398146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45999.035329398146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45999.035329398146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45999.035329398146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45999.035329398146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45999.035329398146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45999.035329398146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45999.035329398146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45999.035329398146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45999.035329398146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45999.035329398146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45999.035329398146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45999.035329398146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45999.035329398146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45999.035329398146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45999.035329398146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45999.035329398146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45999.035329398146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45999.035329398146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45999.035329398146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45999.035329398146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45999.035329398146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45999.035329398146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45999.035329398146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45999.035329398146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45999.035329398146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45999.035329398146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45999.035329398146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45999.035329398146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45999.035329398146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45999.035329398146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45999.035329398146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45999.035329398146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45999.035329398146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45999.035329398146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45999.035329398146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45999.035329398146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45999.035329398146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45999.035329398146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45999.035329398146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ref="G67:G130" ca="1" si="2">IFERROR(NOW()-F67,"-")</f>
        <v>45999.035329398146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45999.035329398146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45999.035329398146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45999.035329398146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45999.035329398146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45999.035329398146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45999.035329398146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45999.035329398146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45999.035329398146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45999.035329398146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45999.035329398146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45999.035329398146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45999.035329398146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45999.035329398146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45999.035329398146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45999.035329398146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45999.035329398146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45999.035329398146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45999.035329398146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45999.035329398146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45999.035329398146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45999.035329398146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45999.035329398146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45999.035329398146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45999.035329398146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45999.035329398146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45999.035329398146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45999.035329398146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45999.035329398146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45999.035329398146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45999.035329398146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45999.035329398146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45999.035329398146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45999.035329398146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45999.035329398146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45999.035329398146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45999.035329398146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45999.035329398146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45999.035329398146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45999.035329398146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45999.035329398146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45999.035329398146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45999.035329398146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45999.035329398146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45999.035329398146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45999.035329398146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45999.035329398146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45999.035329398146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45999.035329398146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45999.035329398146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45999.035329398146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45999.035329398146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45999.035329398146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45999.035329398146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45999.035329398146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45999.035329398146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45999.035329398146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45999.035329398146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45999.035329398146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45999.035329398146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45999.035329398146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45999.035329398146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45999.035329398146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45999.035329398146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ref="G131:G194" ca="1" si="3">IFERROR(NOW()-F131,"-")</f>
        <v>45999.035329398146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45999.035329398146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45999.035329398146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45999.035329398146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45999.035329398146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45999.035329398146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45999.035329398146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45999.035329398146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45999.035329398146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45999.035329398146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45999.035329398146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45999.035329398146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45999.035329398146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45999.035329398146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45999.035329398146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45999.035329398146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45999.035329398146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45999.035329398146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45999.035329398146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45999.035329398146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45999.035329398146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45999.035329398146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45999.035329398146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45999.035329398146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45999.035329398146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45999.035329398146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45999.035329398146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45999.035329398146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45999.035329398146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45999.035329398146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45999.035329398146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45999.035329398146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45999.035329398146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45999.035329398146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45999.035329398146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45999.035329398146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45999.035329398146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45999.035329398146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45999.035329398146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45999.035329398146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45999.035329398146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45999.035329398146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45999.035329398146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45999.035329398146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45999.035329398146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45999.035329398146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45999.035329398146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45999.035329398146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45999.035329398146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45999.035329398146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45999.035329398146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45999.035329398146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45999.035329398146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45999.035329398146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45999.035329398146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45999.035329398146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45999.035329398146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45999.035329398146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45999.035329398146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45999.035329398146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45999.035329398146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45999.035329398146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45999.035329398146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45999.035329398146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ref="G195:G258" ca="1" si="4">IFERROR(NOW()-F195,"-")</f>
        <v>45999.035329398146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45999.035329398146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45999.035329398146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45999.035329398146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45999.035329398146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45999.035329398146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45999.035329398146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45999.035329398146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45999.035329398146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45999.035329398146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45999.035329398146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45999.035329398146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45999.035329398146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45999.035329398146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45999.035329398146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45999.035329398146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45999.035329398146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45999.035329398146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45999.035329398146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45999.035329398146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45999.035329398146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45999.035329398146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45999.035329398146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45999.035329398146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45999.035329398146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45999.035329398146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45999.035329398146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45999.035329398146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45999.035329398146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45999.035329398146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45999.035329398146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45999.035329398146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45999.035329398146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45999.035329398146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45999.035329398146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45999.035329398146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45999.035329398146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45999.035329398146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45999.035329398146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45999.035329398146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45999.035329398146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45999.035329398146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45999.035329398146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45999.035329398146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45999.035329398146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45999.035329398146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45999.035329398146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45999.035329398146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45999.035329398146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45999.035329398146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45999.035329398146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45999.035329398146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45999.035329398146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45999.035329398146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45999.035329398146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45999.035329398146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45999.035329398146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45999.035329398146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45999.035329398146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45999.035329398146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45999.035329398146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45999.035329398146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45999.035329398146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45999.035329398146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ref="G259:G322" ca="1" si="5">IFERROR(NOW()-F259,"-")</f>
        <v>45999.035329398146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45999.035329398146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45999.035329398146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45999.035329398146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45999.035329398146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45999.035329398146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45999.035329398146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45999.035329398146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45999.035329398146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45999.035329398146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45999.035329398146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45999.035329398146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45999.035329398146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45999.035329398146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45999.035329398146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45999.035329398146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45999.035329398146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45999.035329398146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45999.035329398146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45999.035329398146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45999.035329398146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45999.035329398146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45999.035329398146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45999.035329398146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45999.035329398146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45999.035329398146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45999.035329398146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45999.035329398146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45999.035329398146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45999.035329398146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45999.035329398146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45999.035329398146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45999.035329398146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45999.035329398146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45999.035329398146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45999.035329398146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45999.035329398146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45999.035329398146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45999.035329398146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45999.035329398146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45999.035329398146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45999.035329398146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45999.035329398146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45999.035329398146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45999.035329398146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45999.035329398146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45999.035329398146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45999.035329398146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45999.035329398146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45999.035329398146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45999.035329398146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45999.035329398146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45999.035329398146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45999.035329398146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45999.035329398146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45999.035329398146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45999.035329398146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45999.035329398146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45999.035329398146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45999.035329398146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45999.035329398146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45999.035329398146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45999.035329398146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45999.035329398146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ref="G323:G386" ca="1" si="6">IFERROR(NOW()-F323,"-")</f>
        <v>45999.035329398146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45999.035329398146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45999.035329398146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45999.035329398146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45999.035329398146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45999.035329398146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45999.035329398146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45999.035329398146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45999.035329398146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45999.035329398146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45999.035329398146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45999.035329398146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45999.035329398146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45999.035329398146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45999.035329398146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45999.035329398146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45999.035329398146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45999.035329398146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45999.035329398146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45999.035329398146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45999.035329398146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45999.035329398146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45999.035329398146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45999.035329398146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45999.035329398146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45999.035329398146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45999.035329398146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45999.035329398146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45999.035329398146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45999.035329398146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45999.035329398146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45999.035329398146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45999.035329398146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45999.035329398146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45999.035329398146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45999.035329398146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45999.035329398146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45999.035329398146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45999.035329398146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45999.035329398146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45999.035329398146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45999.035329398146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45999.035329398146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45999.035329398146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45999.035329398146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45999.035329398146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45999.035329398146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45999.035329398146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45999.035329398146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45999.035329398146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45999.035329398146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45999.035329398146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45999.035329398146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45999.035329398146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45999.035329398146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45999.035329398146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45999.035329398146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45999.035329398146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45999.035329398146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45999.035329398146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45999.035329398146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45999.035329398146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45999.035329398146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45999.035329398146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ref="G387:G450" ca="1" si="7">IFERROR(NOW()-F387,"-")</f>
        <v>45999.035329398146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45999.035329398146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45999.035329398146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45999.035329398146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45999.035329398146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45999.035329398146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45999.035329398146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45999.035329398146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45999.035329398146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45999.035329398146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45999.035329398146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45999.035329398146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45999.035329398146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45999.035329398146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45999.035329398146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45999.035329398146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45999.035329398146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45999.035329398146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45999.035329398146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45999.035329398146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45999.035329398146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45999.035329398146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45999.035329398146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45999.035329398146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45999.035329398146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45999.035329398146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45999.035329398146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45999.035329398146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45999.035329398146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45999.035329398146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45999.035329398146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45999.035329398146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45999.035329398146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45999.035329398146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45999.035329398146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45999.035329398146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45999.035329398146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45999.035329398146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45999.035329398146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45999.035329398146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45999.035329398146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45999.035329398146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45999.035329398146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45999.035329398146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45999.035329398146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45999.035329398146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45999.035329398146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45999.035329398146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45999.035329398146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45999.035329398146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45999.035329398146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45999.035329398146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45999.035329398146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45999.035329398146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45999.035329398146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45999.035329398146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45999.035329398146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45999.035329398146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45999.035329398146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45999.035329398146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45999.035329398146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45999.035329398146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45999.035329398146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45999.035329398146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ref="G451:G514" ca="1" si="8">IFERROR(NOW()-F451,"-")</f>
        <v>45999.035329398146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45999.035329398146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45999.035329398146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45999.035329398146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45999.035329398146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45999.035329398146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45999.035329398146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45999.035329398146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45999.035329398146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45999.035329398146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45999.035329398146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45999.035329398146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45999.035329398146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45999.035329398146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45999.035329398146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45999.035329398146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45999.035329398146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45999.035329398146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45999.035329398146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45999.035329398146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45999.035329398146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45999.035329398146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45999.035329398146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45999.035329398146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45999.035329398146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45999.035329398146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45999.035329398146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45999.035329398146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45999.035329398146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45999.035329398146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45999.035329398146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45999.035329398146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45999.035329398146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45999.035329398146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45999.035329398146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45999.035329398146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45999.035329398146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45999.035329398146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45999.035329398146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45999.035329398146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45999.035329398146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45999.035329398146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45999.035329398146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45999.035329398146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45999.035329398146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45999.035329398146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45999.035329398146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45999.035329398146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45999.035329398146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45999.035329398146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45999.035329398146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45999.035329398146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45999.035329398146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45999.035329398146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45999.035329398146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45999.035329398146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45999.035329398146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45999.035329398146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45999.035329398146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45999.035329398146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45999.035329398146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45999.035329398146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45999.035329398146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45999.035329398146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ref="G515:G578" ca="1" si="9">IFERROR(NOW()-F515,"-")</f>
        <v>45999.035329398146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45999.035329398146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45999.035329398146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45999.035329398146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45999.035329398146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45999.035329398146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45999.035329398146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45999.035329398146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45999.035329398146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45999.035329398146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45999.035329398146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45999.035329398146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45999.035329398146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45999.035329398146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45999.035329398146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45999.035329398146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45999.035329398146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45999.035329398146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45999.035329398146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45999.035329398146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45999.035329398146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45999.035329398146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45999.035329398146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45999.035329398146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45999.035329398146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45999.035329398146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45999.035329398146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45999.035329398146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45999.035329398146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45999.035329398146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45999.035329398146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45999.035329398146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45999.035329398146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45999.035329398146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45999.035329398146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45999.035329398146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45999.035329398146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45999.035329398146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45999.035329398146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45999.035329398146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45999.035329398146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45999.035329398146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45999.035329398146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45999.035329398146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45999.035329398146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45999.035329398146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45999.035329398146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45999.035329398146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45999.035329398146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45999.035329398146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45999.035329398146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45999.035329398146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45999.035329398146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45999.035329398146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45999.035329398146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45999.035329398146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45999.035329398146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45999.035329398146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45999.035329398146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45999.035329398146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45999.035329398146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45999.035329398146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45999.035329398146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45999.035329398146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ref="G579:G642" ca="1" si="10">IFERROR(NOW()-F579,"-")</f>
        <v>45999.035329398146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45999.035329398146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45999.035329398146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45999.035329398146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45999.035329398146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45999.035329398146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45999.035329398146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45999.035329398146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45999.035329398146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45999.035329398146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45999.035329398146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45999.035329398146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45999.035329398146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45999.035329398146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45999.035329398146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45999.035329398146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45999.035329398146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45999.035329398146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45999.035329398146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45999.035329398146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45999.035329398146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45999.035329398146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45999.035329398146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45999.035329398146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45999.035329398146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45999.035329398146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45999.035329398146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45999.035329398146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45999.035329398146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45999.035329398146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45999.035329398146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45999.035329398146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45999.035329398146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45999.035329398146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45999.035329398146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45999.035329398146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45999.035329398146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45999.035329398146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45999.035329398146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45999.035329398146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45999.035329398146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45999.035329398146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45999.035329398146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45999.035329398146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45999.035329398146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45999.035329398146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45999.035329398146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45999.035329398146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45999.035329398146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45999.035329398146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45999.035329398146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45999.035329398146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45999.035329398146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45999.035329398146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45999.035329398146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45999.035329398146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45999.035329398146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45999.035329398146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45999.035329398146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45999.035329398146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45999.035329398146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45999.035329398146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45999.035329398146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45999.035329398146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ref="G643:G706" ca="1" si="11">IFERROR(NOW()-F643,"-")</f>
        <v>45999.035329398146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45999.035329398146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45999.035329398146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45999.035329398146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45999.035329398146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45999.035329398146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45999.035329398146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45999.035329398146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45999.035329398146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45999.035329398146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45999.035329398146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45999.035329398146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45999.035329398146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45999.035329398146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45999.035329398146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45999.035329398146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45999.035329398146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45999.035329398146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45999.035329398146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45999.035329398146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45999.035329398146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45999.035329398146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45999.035329398146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45999.035329398146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45999.035329398146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45999.035329398146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45999.035329398146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45999.035329398146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45999.035329398146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45999.035329398146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45999.035329398146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45999.035329398146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45999.035329398146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45999.035329398146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45999.035329398146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45999.035329398146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45999.035329398146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45999.035329398146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45999.035329398146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45999.035329398146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45999.035329398146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45999.035329398146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45999.035329398146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45999.035329398146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45999.035329398146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45999.035329398146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45999.035329398146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45999.035329398146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45999.035329398146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45999.035329398146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45999.035329398146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45999.035329398146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45999.035329398146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45999.035329398146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45999.035329398146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45999.035329398146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45999.035329398146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45999.035329398146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45999.035329398146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45999.035329398146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45999.035329398146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45999.035329398146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45999.035329398146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45999.035329398146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ref="G707:G770" ca="1" si="12">IFERROR(NOW()-F707,"-")</f>
        <v>45999.035329398146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45999.035329398146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45999.035329398146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45999.035329398146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45999.035329398146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45999.035329398146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45999.035329398146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45999.035329398146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45999.035329398146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45999.035329398146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45999.035329398146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45999.035329398146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45999.035329398146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45999.035329398146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45999.035329398146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45999.035329398146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45999.035329398146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45999.035329398146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45999.035329398146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45999.035329398146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45999.035329398146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45999.035329398146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45999.035329398146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45999.035329398146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45999.035329398146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45999.035329398146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45999.035329398146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45999.035329398146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45999.035329398146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45999.035329398146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45999.035329398146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45999.035329398146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45999.035329398146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45999.035329398146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45999.035329398146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45999.035329398146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45999.035329398146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45999.035329398146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45999.035329398146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45999.035329398146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45999.035329398146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45999.035329398146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45999.035329398146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45999.035329398146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45999.035329398146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45999.035329398146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45999.035329398146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45999.035329398146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45999.035329398146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45999.035329398146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45999.035329398146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45999.035329398146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45999.035329398146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45999.035329398146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45999.035329398146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45999.035329398146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45999.035329398146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45999.035329398146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45999.035329398146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45999.035329398146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45999.035329398146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45999.035329398146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45999.035329398146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45999.035329398146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ref="G771:G834" ca="1" si="13">IFERROR(NOW()-F771,"-")</f>
        <v>45999.035329398146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45999.035329398146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45999.035329398146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45999.035329398146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45999.035329398146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45999.035329398146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45999.035329398146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45999.035329398146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45999.035329398146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45999.035329398146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45999.035329398146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45999.035329398146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45999.035329398146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45999.035329398146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45999.035329398146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45999.035329398146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45999.035329398146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45999.035329398146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45999.035329398146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45999.035329398146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45999.035329398146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45999.035329398146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45999.035329398146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45999.035329398146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45999.035329398146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45999.035329398146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45999.035329398146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45999.035329398146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45999.035329398146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45999.035329398146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45999.035329398146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45999.035329398146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45999.035329398146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45999.035329398146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45999.035329398146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45999.035329398146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45999.035329398146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45999.035329398146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45999.035329398146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45999.035329398146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45999.035329398146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45999.035329398146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45999.035329398146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45999.035329398146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45999.035329398146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45999.035329398146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45999.035329398146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45999.035329398146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45999.035329398146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45999.035329398146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45999.035329398146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45999.035329398146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45999.035329398146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45999.035329398146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45999.035329398146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45999.035329398146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45999.035329398146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45999.035329398146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45999.035329398146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45999.035329398146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45999.035329398146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45999.035329398146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45999.035329398146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45999.035329398146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ref="G835:G898" ca="1" si="14">IFERROR(NOW()-F835,"-")</f>
        <v>45999.035329398146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45999.035329398146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45999.035329398146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45999.035329398146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45999.035329398146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45999.035329398146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45999.035329398146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45999.035329398146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45999.035329398146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45999.035329398146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45999.035329398146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45999.035329398146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45999.035329398146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45999.035329398146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45999.035329398146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45999.035329398146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45999.035329398146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45999.035329398146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45999.035329398146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45999.035329398146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45999.035329398146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45999.035329398146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45999.035329398146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45999.035329398146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45999.035329398146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45999.035329398146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45999.035329398146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45999.035329398146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45999.035329398146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45999.035329398146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45999.035329398146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45999.035329398146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45999.035329398146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45999.035329398146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45999.035329398146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45999.035329398146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45999.035329398146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45999.035329398146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45999.035329398146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45999.035329398146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45999.035329398146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45999.035329398146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45999.035329398146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45999.035329398146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45999.035329398146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45999.035329398146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45999.035329398146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45999.035329398146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45999.035329398146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45999.035329398146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45999.035329398146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45999.035329398146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45999.035329398146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45999.035329398146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45999.035329398146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45999.035329398146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45999.035329398146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45999.035329398146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45999.035329398146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45999.035329398146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45999.035329398146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45999.035329398146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45999.035329398146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45999.035329398146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ref="G899:G913" ca="1" si="15">IFERROR(NOW()-F899,"-")</f>
        <v>45999.035329398146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45999.035329398146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45999.035329398146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45999.035329398146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45999.035329398146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45999.035329398146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45999.035329398146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45999.035329398146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45999.035329398146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45999.035329398146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45999.035329398146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45999.035329398146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45999.035329398146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45999.035329398146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45999.035329398146</v>
      </c>
      <c r="H913" s="22"/>
      <c r="I913" s="19" t="str">
        <f>IFERROR(VLOOKUP(D913,DB!A:F,6,0),"")</f>
        <v/>
      </c>
      <c r="J913" s="18" t="str">
        <f>IFERROR(VLOOKUP(D913,DB!A:G,7,0),"")</f>
        <v/>
      </c>
      <c r="K913" s="42"/>
      <c r="L913" s="23" t="str">
        <f>IFERROR(VLOOKUP(D913,DB!A:I,9,0),"")</f>
        <v/>
      </c>
    </row>
  </sheetData>
  <dataValidations count="2">
    <dataValidation allowBlank="1" showInputMessage="1" showErrorMessage="1" sqref="E1" xr:uid="{5914219A-CB83-432D-936A-CC0CB6F3982A}"/>
    <dataValidation type="list" allowBlank="1" showInputMessage="1" showErrorMessage="1" sqref="E2:E91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295.55461180554994</v>
      </c>
      <c r="H2" s="91">
        <v>45703.474768518521</v>
      </c>
      <c r="I2" s="91" t="str">
        <f>IFERROR(VLOOKUP(D2,DB!A:F,6,0),"")</f>
        <v>SCECO</v>
      </c>
      <c r="J2" s="91" t="str">
        <f>IFERROR(VLOOKUP(D2,DB!A:G,7,0),"")</f>
        <v>Dead</v>
      </c>
      <c r="K2" s="93" t="s">
        <v>39127</v>
      </c>
      <c r="L2" s="87" t="str">
        <f>IFERROR(VLOOKUP(D2,DB!A:I,9,0),"")</f>
        <v>Latis</v>
      </c>
    </row>
    <row r="3" spans="1:16" ht="15" customHeight="1">
      <c r="A3" s="107" t="s">
        <v>39128</v>
      </c>
      <c r="B3" s="107" t="str">
        <f>IFERROR(VLOOKUP(D3,DB!A:K,11,0),"")</f>
        <v>R4</v>
      </c>
      <c r="C3" s="89">
        <v>2</v>
      </c>
      <c r="D3" s="87" t="s">
        <v>30656</v>
      </c>
      <c r="E3" s="90" t="s">
        <v>39111</v>
      </c>
      <c r="F3" s="91">
        <v>45997.533333333333</v>
      </c>
      <c r="G3" s="92">
        <f t="shared" ref="G3:G44" ca="1" si="0">IFERROR(NOW()-F3,"")</f>
        <v>1.5019960648132837</v>
      </c>
      <c r="H3" s="91">
        <v>45997.522280092591</v>
      </c>
      <c r="I3" s="107" t="str">
        <f>IFERROR(VLOOKUP(D3,DB!A:F,6,0),"")</f>
        <v>Generator-SG</v>
      </c>
      <c r="J3" s="107" t="str">
        <f>IFERROR(VLOOKUP(D3,DB!A:G,7,0),"")</f>
        <v>Good</v>
      </c>
      <c r="K3" s="93" t="s">
        <v>39129</v>
      </c>
      <c r="L3" s="87" t="str">
        <f>IFERROR(VLOOKUP(D3,DB!A:I,9,0),"")</f>
        <v>Latis</v>
      </c>
    </row>
    <row r="4" spans="1:16" ht="19.5" customHeight="1">
      <c r="A4" s="107" t="s">
        <v>39130</v>
      </c>
      <c r="B4" s="107" t="str">
        <f>IFERROR(VLOOKUP(D4,DB!A:K,11,0),"")</f>
        <v>R4</v>
      </c>
      <c r="C4" s="89">
        <v>2</v>
      </c>
      <c r="D4" s="87" t="s">
        <v>32943</v>
      </c>
      <c r="E4" s="90" t="s">
        <v>39106</v>
      </c>
      <c r="F4" s="91">
        <v>45998.79414351852</v>
      </c>
      <c r="G4" s="92">
        <f t="shared" ca="1" si="0"/>
        <v>0.2411858796258457</v>
      </c>
      <c r="H4" s="91">
        <v>45998.664027777777</v>
      </c>
      <c r="I4" s="107" t="str">
        <f>IFERROR(VLOOKUP(D4,DB!A:F,6,0),"")</f>
        <v>SCECO</v>
      </c>
      <c r="J4" s="107" t="str">
        <f>IFERROR(VLOOKUP(D4,DB!A:G,7,0),"")</f>
        <v>Vandalized</v>
      </c>
      <c r="K4" s="93" t="s">
        <v>39131</v>
      </c>
      <c r="L4" s="87" t="str">
        <f>IFERROR(VLOOKUP(D4,DB!A:I,9,0),"")</f>
        <v>Latis</v>
      </c>
    </row>
    <row r="5" spans="1:16" ht="15" customHeight="1">
      <c r="A5" s="107"/>
      <c r="B5" s="107" t="str">
        <f>IFERROR(VLOOKUP(D5,DB!A:K,11,0),"")</f>
        <v/>
      </c>
      <c r="C5" s="89"/>
      <c r="D5" s="87"/>
      <c r="E5" s="90"/>
      <c r="F5" s="91"/>
      <c r="G5" s="92">
        <f t="shared" ca="1" si="0"/>
        <v>45999.035329398146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45999.035329398146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45999.035329398146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45999.035329398146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45999.035329398146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45999.035329398146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45999.035329398146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45999.035329398146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45999.035329398146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45999.035329398146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45999.035329398146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45999.035329398146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45999.035329398146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45999.035329398146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45999.035329398146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45999.035329398146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45999.035329398146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45999.035329398146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45999.035329398146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45999.035329398146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45999.035329398146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45999.035329398146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45999.035329398146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45999.035329398146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45999.035329398146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45999.035329398146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45999.035329398146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45999.035329398146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45999.035329398146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45999.035329398146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45999.035329398146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45999.035329398146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45999.035329398146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45999.035329398146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45999.035329398146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45999.035329398146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45999.035329398146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45999.035329398146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45999.035329398146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45999.035329398146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45999.035329398146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45999.035329398146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45999.035329398146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45999.035329398146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45999.035329398146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45999.035329398146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45999.035329398146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45999.035329398146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45999.035329398146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45999.035329398146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45999.035329398146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45999.035329398146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45999.035329398146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45999.035329398146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45999.035329398146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45999.035329398146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45999.035329398146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45999.035329398146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45999.035329398146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45999.035329398146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45999.035329398146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45999.035329398146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45999.035329398146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45999.035329398146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45999.035329398146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45999.035329398146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45999.035329398146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45999.035329398146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45999.035329398146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45999.035329398146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45999.035329398146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45999.035329398146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45999.035329398146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45999.035329398146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45999.035329398146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45999.035329398146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45999.035329398146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45999.035329398146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45999.035329398146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45999.035329398146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45999.035329398146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45999.035329398146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45999.035329398146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45999.035329398146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45999.035329398146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45999.035329398146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45999.035329398146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45999.035329398146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45999.035329398146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45999.035329398146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45999.035329398146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45999.035329398146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45999.035329398146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45999.035329398146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45999.035329398146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45999.035329398146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45999.035329398146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45999.035329398146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45999.035329398146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45999.035329398146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45999.035329398146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45999.035329398146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45999.035329398146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45999.035329398146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45999.035329398146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45999.035329398146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45999.035329398146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45999.035329398146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45999.035329398146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45999.035329398146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45999.035329398146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45999.035329398146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45999.035329398146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45999.035329398146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45999.035329398146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45999.035329398146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45999.035329398146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45999.035329398146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45999.035329398146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45999.035329398146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45999.035329398146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45999.035329398146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45999.035329398146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45999.035329398146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45999.035329398146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45999.035329398146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45999.035329398146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45999.035329398146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45999.035329398146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45999.035329398146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45999.035329398146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45999.035329398146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45999.035329398146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45999.035329398146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45999.035329398146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45999.035329398146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45999.035329398146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45999.035329398146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45999.035329398146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45999.035329398146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45999.035329398146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45999.035329398146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45999.035329398146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45999.035329398146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45999.035329398146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45999.035329398146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45999.035329398146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45999.035329398146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45999.035329398146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45999.035329398146</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107.20326921295782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39111</v>
      </c>
      <c r="F3" s="38">
        <v>45926.188877314817</v>
      </c>
      <c r="G3" s="102">
        <f t="shared" ref="G3" ca="1" si="0">IFERROR(NOW()-F3,"")</f>
        <v>72.846452083329496</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39111</v>
      </c>
      <c r="F4" s="104">
        <v>45948.661111111112</v>
      </c>
      <c r="G4" s="105">
        <f t="shared" ref="G4" ca="1" si="1">IFERROR(NOW()-F4,"")</f>
        <v>50.374218287033727</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17.662030787032563</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1.9278409722173819</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39111</v>
      </c>
      <c r="F7" s="38">
        <v>45998.467928240738</v>
      </c>
      <c r="G7" s="131">
        <f ca="1">IFERROR(NOW()-F7,"")</f>
        <v>0.56740115740831243</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39111</v>
      </c>
      <c r="F8" s="38">
        <v>45998.699166666665</v>
      </c>
      <c r="G8" s="131">
        <f ca="1">IFERROR(NOW()-F8,"")</f>
        <v>0.33616273148072651</v>
      </c>
      <c r="H8" s="38">
        <v>45998.687361111108</v>
      </c>
      <c r="I8" s="37" t="str">
        <f>IFERROR(VLOOKUP(D8,DB!A:F,6,0),"")</f>
        <v>SCECO</v>
      </c>
      <c r="J8" s="37" t="str">
        <f>IFERROR(VLOOKUP(D8,DB!A:G,7,0),"")</f>
        <v>Vandalized+Dead</v>
      </c>
      <c r="K8" s="37" t="s">
        <v>39145</v>
      </c>
      <c r="L8" s="37" t="str">
        <f>IFERROR(VLOOKUP(D8,DB!A:I,9,0),"")</f>
        <v>Latis</v>
      </c>
    </row>
    <row r="9" spans="1:13">
      <c r="A9" s="37" t="s">
        <v>39146</v>
      </c>
      <c r="B9" s="37" t="str">
        <f>IFERROR(VLOOKUP(D9,DB!A:K,11,0),"")</f>
        <v>R5</v>
      </c>
      <c r="C9" s="37">
        <v>2</v>
      </c>
      <c r="D9" s="37" t="s">
        <v>37882</v>
      </c>
      <c r="E9" s="37" t="s">
        <v>39106</v>
      </c>
      <c r="F9" s="38">
        <v>45998.965150462966</v>
      </c>
      <c r="G9" s="131">
        <f ca="1">IFERROR(NOW()-F9,"")</f>
        <v>7.0178935180592816E-2</v>
      </c>
      <c r="H9" s="38">
        <v>45998.959166666667</v>
      </c>
      <c r="I9" s="37" t="str">
        <f>IFERROR(VLOOKUP(D9,DB!A:F,6,0),"")</f>
        <v>SCECO</v>
      </c>
      <c r="J9" s="37" t="str">
        <f>IFERROR(VLOOKUP(D9,DB!A:G,7,0),"")</f>
        <v>No BB Shifted</v>
      </c>
      <c r="K9" s="37" t="s">
        <v>39147</v>
      </c>
      <c r="L9" s="37" t="str">
        <f>IFERROR(VLOOKUP(D9,DB!A:I,9,0),"")</f>
        <v>Latis</v>
      </c>
    </row>
    <row r="10" spans="1:13">
      <c r="A10" s="37" t="s">
        <v>39148</v>
      </c>
      <c r="B10" s="37" t="s">
        <v>5445</v>
      </c>
      <c r="C10" s="37">
        <v>1</v>
      </c>
      <c r="D10" s="37" t="s">
        <v>32416</v>
      </c>
      <c r="E10" s="37" t="s">
        <v>39106</v>
      </c>
      <c r="F10" s="38">
        <v>45999.006296296298</v>
      </c>
      <c r="G10" s="131">
        <f ca="1">IFERROR(NOW()-F10,"")</f>
        <v>2.9033101847744547E-2</v>
      </c>
      <c r="H10" s="38">
        <v>45998.991527777776</v>
      </c>
      <c r="I10" s="37" t="str">
        <f>IFERROR(VLOOKUP(D10,DB!A:F,6,0),"")</f>
        <v>Generator-SG</v>
      </c>
      <c r="J10" s="37" t="str">
        <f>IFERROR(VLOOKUP(D10,DB!A:G,7,0),"")</f>
        <v>Dead</v>
      </c>
      <c r="K10" s="37" t="s">
        <v>39149</v>
      </c>
      <c r="L10" s="37" t="str">
        <f>IFERROR(VLOOKUP(D10,DB!A:I,9,0),"")</f>
        <v>Latis</v>
      </c>
    </row>
    <row r="11" spans="1:13">
      <c r="A11" s="37"/>
      <c r="B11" s="37" t="str">
        <f>IFERROR(VLOOKUP(D11,DB!A:K,11,0),"")</f>
        <v/>
      </c>
      <c r="C11" s="37"/>
      <c r="D11" s="37"/>
      <c r="E11" s="37"/>
      <c r="F11" s="38"/>
      <c r="G11" s="131">
        <f ca="1">IFERROR(NOW()-F11,"")</f>
        <v>45999.035329398146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45999.035329398146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45999.035329398146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45999.035329398146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45999.035329398146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45999.035329398146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45999.035329398146</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45999.035329398146</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45999.035329398146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45999.035329398146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45999.035329398146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45999.035329398146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45999.035329398146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45999.035329398146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45999.035329398146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45999.035329398146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45999.035329398146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45999.035329398146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45999.035329398146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45999.035329398146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45999.035329398146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45999.035329398146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45999.035329398146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45999.035329398146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45999.035329398146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45999.035329398146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45999.035329398146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45999.035329398146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45999.035329398146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45999.035329398146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45999.035329398146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45999.035329398146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45999.035329398146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45999.035329398146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45999.035329398146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45999.035329398146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45999.035329398146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45999.035329398146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45999.035329398146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45999.035329398146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45999.035329398146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45999.035329398146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45999.035329398146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45999.035329398146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45999.035329398146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45999.035329398146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45999.035329398146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45999.035329398146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45999.035329398146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45999.035329398146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45999.035329398146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45999.035329398146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45999.035329398146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45999.035329398146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45999.035329398146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45999.035329398146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45999.035329398146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45999.035329398146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45999.035329398146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45999.035329398146</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34820</v>
      </c>
      <c r="E2" s="138" t="s">
        <v>39106</v>
      </c>
      <c r="F2" s="117">
        <v>45998.987719907411</v>
      </c>
      <c r="G2" s="72">
        <f t="shared" ref="G2:G29" ca="1" si="0">IFERROR(NOW()-F2,"-")</f>
        <v>4.7609490735339932E-2</v>
      </c>
      <c r="H2" s="117">
        <v>45998.982118055559</v>
      </c>
      <c r="I2" s="115" t="str">
        <f>IFERROR(VLOOKUP(D2,DB!A:F,6,0),"")</f>
        <v>Generator-SG</v>
      </c>
      <c r="J2" s="115" t="str">
        <f>IFERROR(VLOOKUP(D2,DB!A:G,7,0),"")</f>
        <v>Good</v>
      </c>
      <c r="K2" s="118" t="s">
        <v>39151</v>
      </c>
      <c r="L2" s="133" t="str">
        <f>IFERROR(VLOOKUP(D2,DB!A:I,9,0),"")</f>
        <v>Latis</v>
      </c>
    </row>
    <row r="3" spans="1:16382" ht="31.5" customHeight="1">
      <c r="A3" s="114"/>
      <c r="B3" s="115" t="str">
        <f>IFERROR(VLOOKUP(D3,DB!A:K,11,0),"")</f>
        <v/>
      </c>
      <c r="C3" s="116"/>
      <c r="D3" s="115"/>
      <c r="E3" s="138"/>
      <c r="F3" s="117"/>
      <c r="G3" s="72">
        <f t="shared" ca="1" si="0"/>
        <v>45999.035329398146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45999.035329398146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45999.035329398146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45999.035329398146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45999.035329398146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45999.035329398146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45999.035329398146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45999.035329398146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45999.035329398146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45999.035329398146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45999.035329398146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45999.035329398146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45999.035329398146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45999.035329398146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45999.035329398146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45999.035329398146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45999.035329398146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45999.035329398146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45999.035329398146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45999.035329398146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45999.035329398146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45999.035329398146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45999.035329398146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45999.035329398146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45999.035329398146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45999.035329398146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45999.035329398146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45999.035329398146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45999.035329398146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45999.035329398146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45999.035329398146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45999.035329398146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45999.035329398146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45999.035329398146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45999.035329398146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45999.035329398146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45999.035329398146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45999.035329398146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45999.035329398146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45999.035329398146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45999.035329398146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45999.035329398146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45999.035329398146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45999.035329398146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45999.035329398146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45999.035329398146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45999.035329398146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45999.035329398146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45999.035329398146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45999.035329398146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45999.035329398146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45999.035329398146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45999.035329398146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45999.035329398146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45999.035329398146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45999.035329398146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45999.035329398146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45999.035329398146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45999.035329398146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45999.035329398146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45999.035329398146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45999.035329398146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45999.035329398146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45999.035329398146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45999.035329398146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45999.035329398146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45999.035329398146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45999.035329398146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45999.035329398146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45999.035329398146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45999.035329398146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45999.035329398146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45999.035329398146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45999.035329398146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45999.035329398146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45999.035329398146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45999.035329398146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45999.035329398146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45999.035329398146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45999.035329398146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45999.035329398146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45999.035329398146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45999.035329398146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45999.035329398146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45999.035329398146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45999.035329398146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45999.035329398146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45999.035329398146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45999.035329398146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45999.035329398146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45999.035329398146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45999.035329398146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45999.035329398146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45999.035329398146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45999.035329398146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45999.035329398146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45999.035329398146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45999.035329398146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45999.035329398146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45999.035329398146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45999.035329398146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45999.035329398146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45999.035329398146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45999.035329398146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45999.035329398146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45999.035329398146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45999.035329398146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45999.035329398146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45999.035329398146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45999.035329398146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45999.035329398146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45999.035329398146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45999.035329398146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45999.035329398146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45999.035329398146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45999.035329398146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45999.035329398146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45999.035329398146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45999.035329398146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45999.035329398146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45999.035329398146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45999.035329398146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45999.035329398146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45999.035329398146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45999.035329398146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45999.035329398146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45999.035329398146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45999.035329398146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45999.035329398146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45999.035329398146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45999.035329398146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45999.035329398146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45999.035329398146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45999.035329398146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45999.035329398146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45999.035329398146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45999.035329398146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45999.035329398146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45999.035329398146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45999.035329398146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45999.035329398146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45999.035329398146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45999.035329398146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45999.035329398146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45999.035329398146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45999.035329398146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45999.035329398146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45999.035329398146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45999.035329398146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45999.035329398146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45999.035329398146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45999.035329398146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45999.035329398146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45999.035329398146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45999.035329398146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45999.035329398146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45999.035329398146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45999.035329398146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45999.035329398146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45999.035329398146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45999.035329398146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45999.035329398146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45999.035329398146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45999.035329398146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45999.035329398146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45999.035329398146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45999.035329398146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45999.035329398146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45999.035329398146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45999.035329398146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45999.035329398146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45999.035329398146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45999.035329398146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45999.035329398146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45999.035329398146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45999.035329398146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45999.035329398146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45999.035329398146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45999.035329398146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45999.035329398146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45999.035329398146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45999.035329398146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45999.035329398146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45999.035329398146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45999.035329398146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45999.035329398146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45999.035329398146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45999.035329398146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45999.035329398146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45999.035329398146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45999.035329398146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45999.035329398146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45999.035329398146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45999.035329398146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45999.035329398146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45999.035329398146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45999.035329398146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45999.035329398146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45999.035329398146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45999.035329398146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45999.035329398146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45999.035329398146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45999.035329398146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45999.035329398146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45999.035329398146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45999.035329398146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45999.035329398146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45999.035329398146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45999.035329398146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45999.035329398146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45999.035329398146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45999.035329398146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45999.035329398146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45999.035329398146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45999.035329398146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45999.035329398146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45999.035329398146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45999.035329398146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45999.035329398146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45999.035329398146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45999.035329398146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45999.035329398146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45999.035329398146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45999.035329398146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45999.035329398146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45999.035329398146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45999.035329398146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45999.035329398146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45999.035329398146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45999.035329398146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45999.035329398146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45999.035329398146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45999.035329398146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45999.035329398146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45999.035329398146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45999.035329398146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45999.035329398146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45999.035329398146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45999.035329398146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45999.035329398146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45999.035329398146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45999.035329398146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45999.035329398146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45999.035329398146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45999.035329398146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45999.035329398146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45999.035329398146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45999.035329398146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45999.035329398146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45999.035329398146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45999.035329398146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45999.035329398146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45999.035329398146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45999.035329398146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45999.035329398146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45999.035329398146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45999.035329398146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45999.035329398146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45999.035329398146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45999.035329398146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45999.035329398146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45999.035329398146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45999.035329398146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45999.035329398146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45999.035329398146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45999.035329398146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45999.035329398146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45999.035329398146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45999.035329398146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45999.035329398146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45999.035329398146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45999.035329398146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45999.035329398146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45999.035329398146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45999.035329398146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45999.035329398146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45999.035329398146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45999.035329398146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45999.035329398146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45999.035329398146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45999.035329398146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45999.035329398146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45999.035329398146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45999.035329398146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45999.035329398146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45999.035329398146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45999.035329398146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45999.035329398146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45999.035329398146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45999.035329398146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45999.035329398146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45999.035329398146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45999.035329398146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45999.035329398146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45999.035329398146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45999.035329398146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45999.035329398146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45999.035329398146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45999.035329398146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45999.035329398146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45999.035329398146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45999.035329398146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45999.035329398146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45999.035329398146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45999.035329398146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45999.035329398146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45999.035329398146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45999.035329398146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45999.035329398146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45999.035329398146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45999.035329398146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45999.035329398146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45999.035329398146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45999.035329398146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45999.035329398146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45999.035329398146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45999.035329398146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45999.035329398146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45999.035329398146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45999.035329398146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45999.035329398146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45999.035329398146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45999.035329398146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45999.035329398146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45999.035329398146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45999.035329398146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45999.035329398146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45999.035329398146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45999.035329398146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45999.035329398146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45999.035329398146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45999.035329398146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45999.035329398146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45999.035329398146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45999.035329398146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45999.035329398146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45999.035329398146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45999.035329398146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45999.035329398146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45999.035329398146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45999.035329398146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45999.035329398146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45999.035329398146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45999.035329398146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45999.035329398146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45999.035329398146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45999.035329398146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45999.035329398146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45999.035329398146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45999.035329398146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45999.035329398146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45999.035329398146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45999.035329398146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45999.035329398146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45999.035329398146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45999.035329398146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45999.035329398146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45999.035329398146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45999.035329398146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45999.035329398146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45999.035329398146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45999.035329398146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45999.035329398146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45999.035329398146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45999.035329398146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45999.035329398146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45999.035329398146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45999.035329398146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45999.035329398146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45999.035329398146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45999.035329398146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45999.035329398146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45999.035329398146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45999.035329398146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45999.035329398146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45999.035329398146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45999.035329398146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45999.035329398146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45999.035329398146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45999.035329398146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45999.035329398146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45999.035329398146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45999.035329398146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45999.035329398146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45999.035329398146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45999.035329398146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45999.035329398146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45999.035329398146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45999.035329398146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45999.035329398146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45999.035329398146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45999.035329398146</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45999.035329398146</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2025-12-07T21:52:54Z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