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44" documentId="120_S{2AC9BD13-BADA-5192-A53E-5A8FF88502F6}" xr6:coauthVersionLast="47" xr6:coauthVersionMax="47" xr10:uidLastSave="{044C4C73-17AB-4124-A9ED-F2C9F887F58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2" i="2" l="1"/>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<sst xmlns="http://schemas.openxmlformats.org/spreadsheetml/2006/main" count="181512" uniqueCount="39133">
  <si>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</si>
  <si>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</si>
  <si>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</si>
  <si>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</si>
  <si>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</si>
  <si>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</si>
  <si>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</si>
  <si>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</si>
  <si>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</si>
  <si>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</si>
  <si>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</si>
  <si>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</si>
  <si>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</si>
  <si>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</si>
  <si>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</si>
  <si>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</si>
  <si>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</si>
  <si>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</si>
  <si>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</si>
  <si>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</si>
  <si>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</si>
  <si>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</si>
  <si>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</si>
  <si>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</si>
  <si>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</si>
  <si>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</si>
  <si>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</si>
  <si>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</si>
  <si>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</si>
  <si>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</si>
  <si>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</si>
  <si>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</si>
  <si>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</si>
  <si>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</si>
  <si>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</si>
  <si>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</si>
  <si>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</si>
  <si>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</si>
  <si>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</si>
  <si>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</si>
  <si>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</si>
  <si>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</si>
  <si>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</si>
  <si>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</si>
  <si>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</si>
  <si>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</si>
  <si>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</si>
  <si>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</si>
  <si>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</si>
  <si>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</si>
  <si>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</si>
  <si>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</si>
  <si>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</si>
  <si>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</si>
  <si>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</si>
  <si>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</si>
  <si>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</si>
  <si>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</si>
  <si>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</si>
  <si>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</si>
  <si>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</si>
  <si>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</si>
  <si>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</si>
  <si>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</si>
  <si>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</si>
  <si>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</si>
  <si>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</si>
  <si>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</si>
  <si>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</si>
  <si>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</si>
  <si>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</si>
  <si>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</si>
  <si>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</si>
  <si>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</si>
  <si>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</si>
  <si>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</si>
  <si>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</si>
  <si>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</si>
  <si>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</si>
  <si>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</si>
  <si>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</si>
  <si>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</si>
  <si>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</si>
  <si>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</si>
  <si>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</si>
  <si>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</si>
  <si>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</si>
  <si>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</si>
  <si>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</si>
  <si>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</si>
  <si>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</si>
  <si>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</si>
  <si>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</si>
  <si>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</si>
  <si>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</si>
  <si>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</si>
  <si>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</si>
  <si>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</si>
  <si>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</si>
  <si>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</si>
  <si>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</si>
  <si>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</si>
  <si>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</si>
  <si>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</si>
  <si>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</si>
  <si>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</si>
  <si>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</si>
  <si>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</si>
  <si>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</si>
  <si>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</si>
  <si>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</si>
  <si>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</si>
  <si>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</si>
  <si>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</si>
  <si>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</si>
  <si>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</si>
  <si>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</si>
  <si>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</si>
  <si>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</si>
  <si>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</si>
  <si>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</si>
  <si>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</si>
  <si>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</si>
  <si>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</si>
  <si>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</si>
  <si>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</si>
  <si>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</si>
  <si>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</si>
  <si>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</si>
  <si>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</si>
  <si>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</si>
  <si>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</si>
  <si>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</si>
  <si>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</si>
  <si>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</si>
  <si>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</si>
  <si>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</si>
  <si>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</si>
  <si>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</si>
  <si>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</si>
  <si>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</si>
  <si>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</si>
  <si>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</si>
  <si>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</si>
  <si>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</si>
  <si>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</si>
  <si>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</si>
  <si>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</si>
  <si>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</si>
  <si>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</si>
  <si>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</si>
  <si>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</si>
  <si>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</si>
  <si>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</si>
  <si>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</si>
  <si>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</si>
  <si>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</si>
  <si>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</si>
  <si>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</si>
  <si>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</si>
  <si>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</si>
  <si>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</si>
  <si>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</si>
  <si>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</si>
  <si>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</si>
  <si>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</si>
  <si>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</si>
  <si>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</si>
  <si>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</si>
  <si>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</si>
  <si>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</si>
  <si>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</si>
  <si>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</si>
  <si>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</si>
  <si>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</si>
  <si>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</si>
  <si>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</si>
  <si>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</si>
  <si>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</si>
  <si>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</si>
  <si>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</si>
  <si>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</si>
  <si>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</si>
  <si>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</si>
  <si>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</si>
  <si>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</si>
  <si>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</si>
  <si>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</si>
  <si>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</si>
  <si>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</si>
  <si>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</si>
  <si>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</si>
  <si>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</si>
  <si>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</si>
  <si>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</si>
  <si>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</si>
  <si>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</si>
  <si>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</si>
  <si>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</si>
  <si>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</si>
  <si>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</si>
  <si>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</si>
  <si>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</si>
  <si>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</si>
  <si>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</si>
  <si>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</si>
  <si>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</si>
  <si>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</si>
  <si>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</si>
  <si>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</si>
  <si>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</si>
  <si>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</si>
  <si>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</si>
  <si>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</si>
  <si>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</si>
  <si>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</si>
  <si>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</si>
  <si>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</si>
  <si>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</si>
  <si>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</si>
  <si>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</si>
  <si>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</si>
  <si>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</si>
  <si>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</si>
  <si>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</si>
  <si>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</si>
  <si>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</si>
  <si>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</si>
  <si>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</si>
  <si>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</si>
  <si>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</si>
  <si>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</si>
  <si>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</si>
  <si>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</si>
  <si>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</si>
  <si>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</si>
  <si>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</si>
  <si>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</si>
  <si>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</si>
  <si>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</si>
  <si>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</si>
  <si>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</si>
  <si>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</si>
  <si>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</si>
  <si>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</si>
  <si>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</si>
  <si>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</si>
  <si>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</si>
  <si>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</si>
  <si>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</si>
  <si>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</si>
  <si>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</si>
  <si>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</si>
  <si>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</si>
  <si>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</si>
  <si>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</si>
  <si>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</si>
  <si>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</si>
  <si>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</si>
  <si>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</si>
  <si>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</si>
  <si>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</si>
  <si>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</si>
  <si>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</si>
  <si>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</si>
  <si>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</si>
  <si>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</si>
  <si>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</si>
  <si>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</si>
  <si>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</si>
  <si>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</si>
  <si>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</si>
  <si>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</si>
  <si>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</si>
  <si>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</si>
  <si>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</si>
  <si>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</si>
  <si>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</si>
  <si>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</si>
  <si>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</si>
  <si>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</si>
  <si>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</si>
  <si>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</si>
  <si>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</si>
  <si>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</si>
  <si>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</si>
  <si>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</si>
  <si>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</si>
  <si>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</si>
  <si>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</si>
  <si>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</si>
  <si>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</si>
  <si>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</si>
  <si>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</si>
  <si>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</si>
  <si>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</si>
  <si>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</si>
  <si>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</si>
  <si>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</si>
  <si>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</si>
  <si>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</si>
  <si>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</si>
  <si>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</si>
  <si>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</si>
  <si>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</si>
  <si>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</si>
  <si>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</si>
  <si>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</si>
  <si>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</si>
  <si>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</si>
  <si>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</si>
  <si>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</si>
  <si>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</si>
  <si>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</si>
  <si>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</si>
  <si>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</si>
  <si>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</si>
  <si>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</si>
  <si>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</si>
  <si>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</si>
  <si>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</si>
  <si>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</si>
  <si>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</si>
  <si>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</si>
  <si>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</si>
  <si>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</si>
  <si>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</si>
  <si>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</si>
  <si>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</si>
  <si>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</si>
  <si>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</si>
  <si>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</si>
  <si>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</si>
  <si>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</si>
  <si>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</si>
  <si>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</si>
  <si>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</si>
  <si>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</si>
  <si>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</si>
  <si>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</si>
  <si>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</si>
  <si>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</si>
  <si>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</si>
  <si>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</si>
  <si>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</si>
  <si>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</si>
  <si>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</si>
  <si>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</si>
  <si>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</si>
  <si>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</si>
  <si>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</si>
  <si>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</si>
  <si>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</si>
  <si>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</si>
  <si>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</si>
  <si>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</si>
  <si>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</si>
  <si>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</si>
  <si>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</si>
  <si>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</si>
  <si>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</si>
  <si>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</si>
  <si>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</si>
  <si>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</si>
  <si>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</si>
  <si>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</si>
  <si>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</si>
  <si>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</si>
  <si>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</si>
  <si>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</si>
  <si>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</si>
  <si>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</si>
  <si>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</si>
  <si>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</si>
  <si>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</si>
  <si>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</si>
  <si>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</si>
  <si>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</si>
  <si>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</si>
  <si>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</si>
  <si>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</si>
  <si>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</si>
  <si>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</si>
  <si>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</si>
  <si>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</si>
  <si>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</si>
  <si>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</si>
  <si>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</si>
  <si>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</si>
  <si>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</si>
  <si>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</si>
  <si>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</si>
  <si>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</si>
  <si>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</si>
  <si>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</si>
  <si>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</si>
  <si>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</si>
  <si>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</si>
  <si>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</si>
  <si>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</si>
  <si>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</si>
  <si>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</si>
  <si>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</si>
  <si>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</si>
  <si>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</si>
  <si>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</si>
  <si>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</si>
  <si>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</si>
  <si>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</si>
  <si>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</si>
  <si>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</si>
  <si>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</si>
  <si>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</si>
  <si>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</si>
  <si>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</si>
  <si>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</si>
  <si>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</si>
  <si>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</si>
  <si>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</si>
  <si>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</si>
  <si>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</si>
  <si>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</si>
  <si>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</si>
  <si>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</si>
  <si>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</si>
  <si>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</si>
  <si>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</si>
  <si>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</si>
  <si>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</si>
  <si>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</si>
  <si>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</si>
  <si>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</si>
  <si>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</si>
  <si>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</si>
  <si>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</si>
  <si>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</si>
  <si>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</si>
  <si>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</si>
  <si>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</si>
  <si>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</si>
  <si>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</si>
  <si>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</si>
  <si>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</si>
  <si>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</si>
  <si>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</si>
  <si>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</si>
  <si>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</si>
  <si>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</si>
  <si>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</si>
  <si>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</si>
  <si>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</si>
  <si>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</si>
  <si>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</si>
  <si>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</si>
  <si>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</si>
  <si>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</si>
  <si>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</si>
  <si>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</si>
  <si>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</si>
  <si>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</si>
  <si>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</si>
  <si>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</si>
  <si>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</si>
  <si>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</si>
  <si>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</si>
  <si>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</si>
  <si>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</si>
  <si>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</si>
  <si>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</si>
  <si>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</si>
  <si>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</si>
  <si>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</si>
  <si>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</si>
  <si>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</si>
  <si>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</si>
  <si>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</si>
  <si>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</si>
  <si>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</si>
  <si>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</si>
  <si>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</si>
  <si>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</si>
  <si>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</si>
  <si>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</si>
  <si>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</si>
  <si>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</si>
  <si>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</si>
  <si>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</si>
  <si>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</si>
  <si>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</si>
  <si>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</si>
  <si>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</si>
  <si>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</si>
  <si>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</si>
  <si>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</si>
  <si>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</si>
  <si>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</si>
  <si>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</si>
  <si>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</si>
  <si>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</si>
  <si>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</si>
  <si>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</si>
  <si>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</si>
  <si>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</si>
  <si>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</si>
  <si>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</si>
  <si>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</si>
  <si>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</si>
  <si>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</si>
  <si>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</si>
  <si>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</si>
  <si>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</si>
  <si>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</si>
  <si>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</si>
  <si>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</si>
  <si>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</si>
  <si>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</si>
  <si>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</si>
  <si>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</si>
  <si>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</si>
  <si>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</si>
  <si>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</si>
  <si>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</si>
  <si>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</si>
  <si>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</si>
  <si>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</si>
  <si>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</si>
  <si>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</si>
  <si>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</si>
  <si>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</si>
  <si>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</si>
  <si>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</si>
  <si>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</si>
  <si>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</si>
  <si>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</si>
  <si>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</si>
  <si>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</si>
  <si>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</si>
  <si>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</si>
  <si>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</si>
  <si>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</si>
  <si>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</si>
  <si>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</si>
  <si>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</si>
  <si>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</si>
  <si>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</si>
  <si>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</si>
  <si>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</si>
  <si>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</si>
  <si>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</si>
  <si>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</si>
  <si>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</si>
  <si>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</si>
  <si>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</si>
  <si>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</si>
  <si>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</si>
  <si>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</si>
  <si>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</si>
  <si>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</si>
  <si>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</si>
  <si>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</si>
  <si>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</si>
  <si>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</si>
  <si>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</si>
  <si>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</si>
  <si>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</si>
  <si>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</si>
  <si>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</si>
  <si>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</si>
  <si>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</si>
  <si>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</si>
  <si>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</si>
  <si>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</si>
  <si>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</si>
  <si>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</si>
  <si>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</si>
  <si>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</si>
  <si>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</si>
  <si>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</si>
  <si>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</si>
  <si>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</si>
  <si>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</si>
  <si>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</si>
  <si>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</si>
  <si>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</si>
  <si>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</si>
  <si>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</si>
  <si>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</si>
  <si>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</si>
  <si>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</si>
  <si>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</si>
  <si>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</si>
  <si>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</si>
  <si>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</si>
  <si>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</si>
  <si>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</si>
  <si>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</si>
  <si>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</si>
  <si>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</si>
  <si>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</si>
  <si>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</si>
  <si>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</si>
  <si>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</si>
  <si>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</si>
  <si>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</si>
  <si>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</si>
  <si>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</si>
  <si>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</si>
  <si>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</si>
  <si>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</si>
  <si>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</si>
  <si>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</si>
  <si>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</si>
  <si>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</si>
  <si>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</si>
  <si>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</si>
  <si>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</si>
  <si>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</si>
  <si>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</si>
  <si>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</si>
  <si>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</si>
  <si>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</si>
  <si>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</si>
  <si>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</si>
  <si>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</si>
  <si>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</si>
  <si>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</si>
  <si>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</si>
  <si>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</si>
  <si>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</si>
  <si>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</si>
  <si>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</si>
  <si>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</si>
  <si>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</si>
  <si>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</si>
  <si>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</si>
  <si>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</si>
  <si>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</si>
  <si>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</si>
  <si>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</si>
  <si>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</si>
  <si>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</si>
  <si>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</si>
  <si>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</si>
  <si>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</si>
  <si>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</si>
  <si>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</si>
  <si>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</si>
  <si>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</si>
  <si>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</si>
  <si>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</si>
  <si>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</si>
  <si>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</si>
  <si>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</si>
  <si>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</si>
  <si>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</si>
  <si>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</si>
  <si>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</si>
  <si>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</si>
  <si>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</si>
  <si>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</si>
  <si>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</si>
  <si>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</si>
  <si>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</si>
  <si>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</si>
  <si>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</si>
  <si>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</si>
  <si>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</si>
  <si>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</si>
  <si>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</si>
  <si>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</si>
  <si>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</si>
  <si>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</si>
  <si>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</si>
  <si>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</si>
  <si>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</si>
  <si>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</si>
  <si>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</si>
  <si>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</si>
  <si>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</si>
  <si>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</si>
  <si>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</si>
  <si>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</si>
  <si>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</si>
  <si>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</si>
  <si>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</si>
  <si>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</si>
  <si>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</si>
  <si>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</si>
  <si>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</si>
  <si>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</si>
  <si>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</si>
  <si>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</si>
  <si>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</si>
  <si>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</si>
  <si>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</si>
  <si>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</si>
  <si>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</si>
  <si>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</si>
  <si>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</si>
  <si>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</si>
  <si>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</si>
  <si>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</si>
  <si>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</si>
  <si>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</si>
  <si>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</si>
  <si>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</si>
  <si>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</si>
  <si>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</si>
  <si>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</si>
  <si>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</si>
  <si>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</si>
  <si>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</si>
  <si>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</si>
  <si>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</si>
  <si>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</si>
  <si>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</si>
  <si>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</si>
  <si>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</si>
  <si>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</si>
  <si>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</si>
  <si>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</si>
  <si>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</si>
  <si>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</si>
  <si>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</si>
  <si>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</si>
  <si>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</si>
  <si>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</si>
  <si>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</si>
  <si>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</si>
  <si>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</si>
  <si>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</si>
  <si>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</si>
  <si>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</si>
  <si>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</si>
  <si>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</si>
  <si>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</si>
  <si>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</si>
  <si>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</si>
  <si>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</si>
  <si>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</si>
  <si>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</si>
  <si>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</si>
  <si>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</si>
  <si>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</si>
  <si>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</si>
  <si>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</si>
  <si>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</si>
  <si>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</si>
  <si>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</si>
  <si>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</si>
  <si>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</si>
  <si>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</si>
  <si>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</si>
  <si>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</si>
  <si>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</si>
  <si>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</si>
  <si>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</si>
  <si>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</si>
  <si>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</si>
  <si>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</si>
  <si>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</si>
  <si>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</si>
  <si>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</si>
  <si>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</si>
  <si>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</si>
  <si>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</si>
  <si>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</si>
  <si>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</si>
  <si>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</si>
  <si>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</si>
  <si>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</si>
  <si>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</si>
  <si>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</si>
  <si>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</si>
  <si>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</si>
  <si>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</si>
  <si>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</si>
  <si>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</si>
  <si>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</si>
  <si>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</si>
  <si>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</si>
  <si>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</si>
  <si>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</si>
  <si>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</si>
  <si>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</si>
  <si>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</si>
  <si>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</si>
  <si>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</si>
  <si>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</si>
  <si>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</si>
  <si>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</si>
  <si>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</si>
  <si>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</si>
  <si>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</si>
  <si>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</si>
  <si>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</si>
  <si>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</si>
  <si>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</si>
  <si>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</si>
  <si>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</si>
  <si>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</si>
  <si>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</si>
  <si>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</si>
  <si>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</si>
  <si>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</si>
  <si>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</si>
  <si>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</si>
  <si>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</si>
  <si>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</si>
  <si>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</si>
  <si>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</si>
  <si>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</si>
  <si>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</si>
  <si>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</si>
  <si>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</si>
  <si>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</si>
  <si>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</si>
  <si>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</si>
  <si>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</si>
  <si>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</si>
  <si>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</si>
  <si>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</si>
  <si>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</si>
  <si>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</si>
  <si>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</si>
  <si>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</si>
  <si>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</si>
  <si>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</si>
  <si>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</si>
  <si>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</si>
  <si>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</si>
  <si>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</si>
  <si>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</si>
  <si>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</si>
  <si>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</si>
  <si>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</si>
  <si>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</si>
  <si>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</si>
  <si>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</si>
  <si>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</si>
  <si>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</si>
  <si>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</si>
  <si>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</si>
  <si>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</si>
  <si>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</si>
  <si>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</si>
  <si>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</si>
  <si>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</si>
  <si>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</si>
  <si>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</si>
  <si>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</si>
  <si>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</si>
  <si>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</si>
  <si>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</si>
  <si>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</si>
  <si>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</si>
  <si>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</si>
  <si>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</si>
  <si>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</si>
  <si>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</si>
  <si>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</si>
  <si>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</si>
  <si>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</si>
  <si>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</si>
  <si>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</si>
  <si>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</si>
  <si>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</si>
  <si>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</si>
  <si>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</si>
  <si>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</si>
  <si>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</si>
  <si>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</si>
  <si>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</si>
  <si>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</si>
  <si>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</si>
  <si>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</si>
  <si>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</si>
  <si>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</si>
  <si>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</si>
  <si>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</si>
  <si>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</si>
  <si>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</si>
  <si>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</si>
  <si>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</si>
  <si>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</si>
  <si>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</si>
  <si>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</si>
  <si>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</si>
  <si>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</si>
  <si>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</si>
  <si>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</si>
  <si>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</si>
  <si>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</si>
  <si>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</si>
  <si>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</si>
  <si>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</si>
  <si>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</si>
  <si>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</si>
  <si>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</si>
  <si>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</si>
  <si>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</si>
  <si>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</si>
  <si>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</si>
  <si>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</si>
  <si>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</si>
  <si>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</si>
  <si>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</si>
  <si>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</si>
  <si>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</si>
  <si>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</si>
  <si>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</si>
  <si>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</si>
  <si>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</si>
  <si>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</si>
  <si>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</si>
  <si>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</si>
  <si>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</si>
  <si>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</si>
  <si>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</si>
  <si>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</si>
  <si>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</si>
  <si>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</si>
  <si>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</si>
  <si>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</si>
  <si>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</si>
  <si>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</si>
  <si>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</si>
  <si>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</si>
  <si>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</si>
  <si>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</si>
  <si>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</si>
  <si>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</si>
  <si>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</si>
  <si>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</si>
  <si>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</si>
  <si>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</si>
  <si>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</si>
  <si>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</si>
  <si>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</si>
  <si>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</si>
  <si>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</si>
  <si>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</si>
  <si>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</si>
  <si>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</si>
  <si>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</si>
  <si>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</si>
  <si>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</si>
  <si>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</si>
  <si>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</si>
  <si>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</si>
  <si>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</si>
  <si>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</si>
  <si>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</si>
  <si>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</si>
  <si>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</si>
  <si>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</si>
  <si>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</si>
  <si>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</si>
  <si>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</si>
  <si>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</si>
  <si>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</si>
  <si>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</si>
  <si>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</si>
  <si>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</si>
  <si>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</si>
  <si>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</si>
  <si>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</si>
  <si>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</si>
  <si>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</si>
  <si>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</si>
  <si>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</si>
  <si>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</si>
  <si>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</si>
  <si>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</si>
  <si>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</si>
  <si>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</si>
  <si>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</si>
  <si>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</si>
  <si>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</si>
  <si>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</si>
  <si>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</si>
  <si>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</si>
  <si>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</si>
  <si>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</si>
  <si>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</si>
  <si>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</si>
  <si>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</si>
  <si>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</si>
  <si>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</si>
  <si>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</si>
  <si>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</si>
  <si>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</si>
  <si>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</si>
  <si>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</si>
  <si>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</si>
  <si>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</si>
  <si>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</si>
  <si>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</si>
  <si>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</si>
  <si>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</si>
  <si>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</si>
  <si>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</si>
  <si>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</si>
  <si>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</si>
  <si>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</si>
  <si>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</si>
  <si>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</si>
  <si>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</si>
  <si>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</si>
  <si>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</si>
  <si>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</si>
  <si>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</si>
  <si>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</si>
  <si>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</si>
  <si>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</si>
  <si>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</si>
  <si>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</si>
  <si>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</si>
  <si>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</si>
  <si>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</si>
  <si>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</si>
  <si>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</si>
  <si>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</si>
  <si>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</si>
  <si>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</si>
  <si>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</si>
  <si>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</si>
  <si>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</si>
  <si>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</si>
  <si>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</si>
  <si>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</si>
  <si>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</si>
  <si>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</si>
  <si>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</si>
  <si>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</si>
  <si>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</si>
  <si>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</si>
  <si>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</si>
  <si>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</si>
  <si>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</si>
  <si>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</si>
  <si>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</si>
  <si>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</si>
  <si>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</si>
  <si>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</si>
  <si>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</si>
  <si>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</si>
  <si>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</si>
  <si>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</si>
  <si>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</si>
  <si>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</si>
  <si>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</si>
  <si>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</si>
  <si>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</si>
  <si>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</si>
  <si>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</si>
  <si>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</si>
  <si>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</si>
  <si>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</si>
  <si>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</si>
  <si>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</si>
  <si>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</si>
  <si>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</si>
  <si>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</si>
  <si>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</si>
  <si>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</si>
  <si>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</si>
  <si>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</si>
  <si>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</si>
  <si>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</si>
  <si>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</si>
  <si>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</si>
  <si>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</si>
  <si>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</si>
  <si>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</si>
  <si>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</si>
  <si>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</si>
  <si>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</si>
  <si>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</si>
  <si>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</si>
  <si>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</si>
  <si>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</si>
  <si>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</si>
  <si>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</si>
  <si>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</si>
  <si>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</si>
  <si>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</si>
  <si>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</si>
  <si>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</si>
  <si>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</si>
  <si>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</si>
  <si>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</si>
  <si>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</si>
  <si>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</si>
  <si>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</si>
  <si>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</si>
  <si>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</si>
  <si>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</si>
  <si>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</si>
  <si>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</si>
  <si>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</si>
  <si>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</si>
  <si>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</si>
  <si>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</si>
  <si>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</si>
  <si>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</si>
  <si>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</si>
  <si>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</si>
  <si>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</si>
  <si>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</si>
  <si>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</si>
  <si>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</si>
  <si>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</si>
  <si>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</si>
  <si>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</si>
  <si>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</si>
  <si>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</si>
  <si>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</si>
  <si>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</si>
  <si>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</si>
  <si>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</si>
  <si>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</si>
  <si>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</si>
  <si>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</si>
  <si>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</si>
  <si>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</si>
  <si>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</si>
  <si>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</si>
  <si>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</si>
  <si>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</si>
  <si>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</si>
  <si>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</si>
  <si>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</si>
  <si>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</si>
  <si>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</si>
  <si>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</si>
  <si>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</si>
  <si>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</si>
  <si>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</si>
  <si>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</si>
  <si>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</si>
  <si>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</si>
  <si>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</si>
  <si>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</si>
  <si>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</si>
  <si>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</si>
  <si>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</si>
  <si>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</si>
  <si>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</si>
  <si>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</si>
  <si>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</si>
  <si>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</si>
  <si>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</si>
  <si>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</si>
  <si>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</si>
  <si>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</si>
  <si>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</si>
  <si>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</si>
  <si>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</si>
  <si>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</si>
  <si>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</si>
  <si>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</si>
  <si>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</si>
  <si>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</si>
  <si>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</si>
  <si>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</si>
  <si>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</si>
  <si>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</si>
  <si>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</si>
  <si>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</si>
  <si>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</si>
  <si>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</si>
  <si>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</si>
  <si>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</si>
  <si>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</si>
  <si>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</si>
  <si>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</si>
  <si>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</si>
  <si>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</si>
  <si>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</si>
  <si>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</si>
  <si>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</si>
  <si>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</si>
  <si>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</si>
  <si>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</si>
  <si>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</si>
  <si>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</si>
  <si>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</si>
  <si>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</si>
  <si>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</si>
  <si>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</si>
  <si>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</si>
  <si>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</si>
  <si>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</si>
  <si>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</si>
  <si>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</si>
  <si>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</si>
  <si>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</si>
  <si>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</si>
  <si>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</si>
  <si>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</si>
  <si>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</si>
  <si>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</si>
  <si>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</si>
  <si>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</si>
  <si>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</si>
  <si>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</si>
  <si>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</si>
  <si>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</si>
  <si>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</si>
  <si>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</si>
  <si>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</si>
  <si>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</si>
  <si>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</si>
  <si>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</si>
  <si>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</si>
  <si>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</si>
  <si>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</si>
  <si>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</si>
  <si>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</si>
  <si>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</si>
  <si>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</si>
  <si>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</si>
  <si>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</si>
  <si>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</si>
  <si>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</si>
  <si>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</si>
  <si>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</si>
  <si>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</si>
  <si>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</si>
  <si>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</si>
  <si>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</si>
  <si>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</si>
  <si>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</si>
  <si>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</si>
  <si>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</si>
  <si>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</si>
  <si>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</si>
  <si>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</si>
  <si>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</si>
  <si>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</si>
  <si>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</si>
  <si>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</si>
  <si>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</si>
  <si>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</si>
  <si>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</si>
  <si>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</si>
  <si>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</si>
  <si>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</si>
  <si>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</si>
  <si>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</si>
  <si>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</si>
  <si>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</si>
  <si>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</si>
  <si>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</si>
  <si>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</si>
  <si>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</si>
  <si>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</si>
  <si>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</si>
  <si>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</si>
  <si>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</si>
  <si>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</si>
  <si>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</si>
  <si>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</si>
  <si>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</si>
  <si>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</si>
  <si>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</si>
  <si>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</si>
  <si>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</si>
  <si>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</si>
  <si>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</si>
  <si>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</si>
  <si>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</si>
  <si>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</si>
  <si>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</si>
  <si>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</si>
  <si>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</si>
  <si>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</si>
  <si>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</si>
  <si>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</si>
  <si>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</si>
  <si>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</si>
  <si>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</si>
  <si>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</si>
  <si>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</si>
  <si>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</si>
  <si>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</si>
  <si>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</si>
  <si>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</si>
  <si>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</si>
  <si>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</si>
  <si>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</si>
  <si>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</si>
  <si>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</si>
  <si>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</si>
  <si>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</si>
  <si>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</si>
  <si>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</si>
  <si>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</si>
  <si>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</si>
  <si>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</si>
  <si>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</si>
  <si>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</si>
  <si>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</si>
  <si>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</si>
  <si>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</si>
  <si>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</si>
  <si>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</si>
  <si>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</si>
  <si>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</si>
  <si>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</si>
  <si>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</si>
  <si>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</si>
  <si>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</si>
  <si>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</si>
  <si>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</si>
  <si>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</si>
  <si>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</si>
  <si>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</si>
  <si>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</si>
  <si>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</si>
  <si>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</si>
  <si>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</si>
  <si>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</si>
  <si>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</si>
  <si>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</si>
  <si>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</si>
  <si>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</si>
  <si>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</si>
  <si>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</si>
  <si>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</si>
  <si>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</si>
  <si>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</si>
  <si>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</si>
  <si>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</si>
  <si>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</si>
  <si>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</si>
  <si>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</si>
  <si>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</si>
  <si>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</si>
  <si>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</si>
  <si>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</si>
  <si>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</si>
  <si>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</si>
  <si>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</si>
  <si>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</si>
  <si>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</si>
  <si>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</si>
  <si>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</si>
  <si>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</si>
  <si>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</si>
  <si>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</si>
  <si>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</si>
  <si>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</si>
  <si>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</si>
  <si>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</si>
  <si>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</si>
  <si>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</si>
  <si>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</si>
  <si>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</si>
  <si>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</si>
  <si>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</si>
  <si>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</si>
  <si>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</si>
  <si>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</si>
  <si>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</si>
  <si>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</si>
  <si>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</si>
  <si>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</si>
  <si>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</si>
  <si>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</si>
  <si>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</si>
  <si>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</si>
  <si>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</si>
  <si>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</si>
  <si>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</si>
  <si>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</si>
  <si>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</si>
  <si>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</si>
  <si>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</si>
  <si>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</si>
  <si>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</si>
  <si>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</si>
  <si>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</si>
  <si>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</si>
  <si>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</si>
  <si>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</si>
  <si>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</si>
  <si>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</si>
  <si>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</si>
  <si>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</si>
  <si>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</si>
  <si>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</si>
  <si>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</si>
  <si>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</si>
  <si>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</si>
  <si>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</si>
  <si>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</si>
  <si>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</si>
  <si>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</si>
  <si>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</si>
  <si>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</si>
  <si>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</si>
  <si>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</si>
  <si>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</si>
  <si>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</si>
  <si>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</si>
  <si>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</si>
  <si>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</si>
  <si>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</si>
  <si>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</si>
  <si>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</si>
  <si>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</si>
  <si>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</si>
  <si>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</si>
  <si>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</si>
  <si>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</si>
  <si>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</si>
  <si>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</si>
  <si>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</si>
  <si>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</si>
  <si>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</si>
  <si>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</si>
  <si>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</si>
  <si>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</si>
  <si>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</si>
  <si>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</si>
  <si>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</si>
  <si>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</si>
  <si>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</si>
  <si>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</si>
  <si>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</si>
  <si>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</si>
  <si>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</si>
  <si>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</si>
  <si>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</si>
  <si>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</si>
  <si>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</si>
  <si>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</si>
  <si>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</si>
  <si>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</si>
  <si>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</si>
  <si>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</si>
  <si>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</si>
  <si>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</si>
  <si>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</si>
  <si>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</si>
  <si>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</si>
  <si>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</si>
  <si>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</si>
  <si>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</si>
  <si>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</si>
  <si>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</si>
  <si>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</si>
  <si>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</si>
  <si>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</si>
  <si>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</si>
  <si>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</si>
  <si>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</si>
  <si>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</si>
  <si>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</si>
  <si>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</si>
  <si>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</si>
  <si>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</si>
  <si>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</si>
  <si>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</si>
  <si>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</si>
  <si>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</si>
  <si>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</si>
  <si>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</si>
  <si>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</si>
  <si>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</si>
  <si>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</si>
  <si>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</si>
  <si>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</si>
  <si>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</si>
  <si>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</si>
  <si>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</si>
  <si>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</si>
  <si>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</si>
  <si>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</si>
  <si>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</si>
  <si>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</si>
  <si>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</si>
  <si>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</si>
  <si>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</si>
  <si>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</si>
  <si>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</si>
  <si>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</si>
  <si>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</si>
  <si>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</si>
  <si>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</si>
  <si>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</si>
  <si>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</si>
  <si>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</si>
  <si>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</si>
  <si>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</si>
  <si>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</si>
  <si>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</si>
  <si>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</si>
  <si>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</si>
  <si>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</si>
  <si>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</si>
  <si>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</si>
  <si>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</si>
  <si>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</si>
  <si>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</si>
  <si>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</si>
  <si>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</si>
  <si>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</si>
  <si>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</si>
  <si>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</si>
  <si>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</si>
  <si>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</si>
  <si>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</si>
  <si>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</si>
  <si>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</si>
  <si>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</si>
  <si>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</si>
  <si>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</si>
  <si>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</si>
  <si>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</si>
  <si>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</si>
  <si>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</si>
  <si>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</si>
  <si>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</si>
  <si>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</si>
  <si>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</si>
  <si>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</si>
  <si>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</si>
  <si>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</si>
  <si>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</si>
  <si>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</si>
  <si>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</si>
  <si>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</si>
  <si>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</si>
  <si>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</si>
  <si>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</si>
  <si>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</si>
  <si>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</si>
  <si>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</si>
  <si>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</si>
  <si>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</si>
  <si>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</si>
  <si>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</si>
  <si>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</si>
  <si>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</si>
  <si>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</si>
  <si>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</si>
  <si>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</si>
  <si>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</si>
  <si>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</si>
  <si>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</si>
  <si>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</si>
  <si>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</si>
  <si>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</si>
  <si>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</si>
  <si>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</si>
  <si>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</si>
  <si>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</si>
  <si>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</si>
  <si>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</si>
  <si>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</si>
  <si>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</si>
  <si>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</si>
  <si>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</si>
  <si>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</si>
  <si>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</si>
  <si>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</si>
  <si>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</si>
  <si>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</si>
  <si>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</si>
  <si>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</si>
  <si>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</si>
  <si>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</si>
  <si>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</si>
  <si>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</si>
  <si>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</si>
  <si>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</si>
  <si>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</si>
  <si>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</si>
  <si>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</si>
  <si>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</si>
  <si>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</si>
  <si>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</si>
  <si>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</si>
  <si>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</si>
  <si>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</si>
  <si>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</si>
  <si>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</si>
  <si>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</si>
  <si>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</si>
  <si>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</si>
  <si>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</si>
  <si>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</si>
  <si>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</si>
  <si>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</si>
  <si>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</si>
  <si>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</si>
  <si>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</si>
  <si>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</si>
  <si>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</si>
  <si>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</si>
  <si>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</si>
  <si>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</si>
  <si>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</si>
  <si>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</si>
  <si>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</si>
  <si>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</si>
  <si>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</si>
  <si>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</si>
  <si>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</si>
  <si>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</si>
  <si>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</si>
  <si>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</si>
  <si>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</si>
  <si>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</si>
  <si>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</si>
  <si>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</si>
  <si>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</si>
  <si>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</si>
  <si>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</si>
  <si>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</si>
  <si>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</si>
  <si>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</si>
  <si>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</si>
  <si>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</si>
  <si>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</si>
  <si>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</si>
  <si>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</si>
  <si>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</si>
  <si>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</si>
  <si>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</si>
  <si>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</si>
  <si>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</si>
  <si>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</si>
  <si>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</si>
  <si>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</si>
  <si>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</si>
  <si>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</si>
  <si>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</si>
  <si>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</si>
  <si>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</si>
  <si>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</si>
  <si>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</si>
  <si>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</si>
  <si>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</si>
  <si>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</si>
  <si>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</si>
  <si>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</si>
  <si>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</si>
  <si>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</si>
  <si>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</si>
  <si>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</si>
  <si>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</si>
  <si>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</si>
  <si>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</si>
  <si>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</si>
  <si>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</si>
  <si>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</si>
  <si>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</si>
  <si>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</si>
  <si>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</si>
  <si>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</si>
  <si>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</si>
  <si>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</si>
  <si>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</si>
  <si>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</si>
  <si>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</si>
  <si>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</si>
  <si>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</si>
  <si>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</si>
  <si>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</si>
  <si>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</si>
  <si>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</si>
  <si>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</si>
  <si>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</si>
  <si>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</si>
  <si>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</si>
  <si>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</si>
  <si>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</si>
  <si>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</si>
  <si>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</si>
  <si>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</si>
  <si>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</si>
  <si>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</si>
  <si>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</si>
  <si>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</si>
  <si>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</si>
  <si>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</si>
  <si>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</si>
  <si>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</si>
  <si>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</si>
  <si>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</si>
  <si>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</si>
  <si>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</si>
  <si>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</si>
  <si>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</si>
  <si>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</si>
  <si>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</si>
  <si>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</si>
  <si>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</si>
  <si>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</si>
  <si>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</si>
  <si>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</si>
  <si>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</si>
  <si>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</si>
  <si>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</si>
  <si>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</si>
  <si>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</si>
  <si>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</si>
  <si>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</si>
  <si>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</si>
  <si>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</si>
  <si>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</si>
  <si>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</si>
  <si>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</si>
  <si>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</si>
  <si>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</si>
  <si>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</si>
  <si>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</si>
  <si>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</si>
  <si>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</si>
  <si>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</si>
  <si>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</si>
  <si>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</si>
  <si>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</si>
  <si>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</si>
  <si>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</si>
  <si>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</si>
  <si>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</si>
  <si>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</si>
  <si>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</si>
  <si>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</si>
  <si>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</si>
  <si>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</si>
  <si>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</si>
  <si>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</si>
  <si>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</si>
  <si>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</si>
  <si>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</si>
  <si>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</si>
  <si>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</si>
  <si>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</si>
  <si>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</si>
  <si>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</si>
  <si>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</si>
  <si>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</si>
  <si>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</si>
  <si>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</si>
  <si>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</si>
  <si>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</si>
  <si>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</si>
  <si>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</si>
  <si>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</si>
  <si>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</si>
  <si>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</si>
  <si>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</si>
  <si>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</si>
  <si>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</si>
  <si>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</si>
  <si>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</si>
  <si>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</si>
  <si>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</si>
  <si>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</si>
  <si>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</si>
  <si>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</si>
  <si>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</si>
  <si>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</si>
  <si>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</si>
  <si>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</si>
  <si>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</si>
  <si>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</si>
  <si>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</si>
  <si>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</si>
  <si>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</si>
  <si>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</si>
  <si>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</si>
  <si>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</si>
  <si>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</si>
  <si>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</si>
  <si>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</si>
  <si>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</si>
  <si>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</si>
  <si>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</si>
  <si>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</si>
  <si>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</si>
  <si>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</si>
  <si>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</si>
  <si>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</si>
  <si>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</si>
  <si>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</si>
  <si>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</si>
  <si>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</si>
  <si>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</si>
  <si>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</si>
  <si>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</si>
  <si>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</si>
  <si>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</si>
  <si>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</si>
  <si>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</si>
  <si>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</si>
  <si>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</si>
  <si>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</si>
  <si>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</si>
  <si>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</si>
  <si>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</si>
  <si>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</si>
  <si>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</si>
  <si>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</si>
  <si>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</si>
  <si>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</si>
  <si>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</si>
  <si>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</si>
  <si>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</si>
  <si>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</si>
  <si>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</si>
  <si>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</si>
  <si>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</si>
  <si>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</si>
  <si>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</si>
  <si>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</si>
  <si>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</si>
  <si>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</si>
  <si>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</si>
  <si>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</si>
  <si>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</si>
  <si>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</si>
  <si>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</si>
  <si>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</si>
  <si>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</si>
  <si>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</si>
  <si>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</si>
  <si>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</si>
  <si>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</si>
  <si>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</si>
  <si>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</si>
  <si>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</si>
  <si>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</si>
  <si>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</si>
  <si>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</si>
  <si>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</si>
  <si>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</si>
  <si>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</si>
  <si>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</si>
  <si>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</si>
  <si>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</si>
  <si>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</si>
  <si>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</si>
  <si>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</si>
  <si>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</si>
  <si>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</si>
  <si>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</si>
  <si>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</si>
  <si>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</si>
  <si>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</si>
  <si>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</si>
  <si>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</si>
  <si>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</si>
  <si>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</si>
  <si>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</si>
  <si>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</si>
  <si>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</si>
  <si>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</si>
  <si>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</si>
  <si>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</si>
  <si>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</si>
  <si>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</si>
  <si>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</si>
  <si>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</si>
  <si>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</si>
  <si>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</si>
  <si>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</si>
  <si>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</si>
  <si>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</si>
  <si>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</si>
  <si>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</si>
  <si>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</si>
  <si>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</si>
  <si>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</si>
  <si>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</si>
  <si>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</si>
  <si>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</si>
  <si>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</si>
  <si>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</si>
  <si>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</si>
  <si>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</si>
  <si>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</si>
  <si>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</si>
  <si>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</si>
  <si>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</si>
  <si>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</si>
  <si>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</si>
  <si>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</si>
  <si>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</si>
  <si>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</si>
  <si>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</si>
  <si>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</si>
  <si>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</si>
  <si>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</si>
  <si>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</si>
  <si>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</si>
  <si>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</si>
  <si>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</si>
  <si>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</si>
  <si>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</si>
  <si>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</si>
  <si>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</si>
  <si>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</si>
  <si>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</si>
  <si>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</si>
  <si>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</si>
  <si>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</si>
  <si>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</si>
  <si>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</si>
  <si>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</si>
  <si>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</si>
  <si>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</si>
  <si>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</si>
  <si>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</si>
  <si>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</si>
  <si>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</si>
  <si>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</si>
  <si>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</si>
  <si>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</si>
  <si>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</si>
  <si>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</si>
  <si>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</si>
  <si>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</si>
  <si>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</si>
  <si>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</si>
  <si>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</si>
  <si>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</si>
  <si>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</si>
  <si>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</si>
  <si>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</si>
  <si>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</si>
  <si>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</si>
  <si>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</si>
  <si>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</si>
  <si>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</si>
  <si>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</si>
  <si>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</si>
  <si>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</si>
  <si>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</si>
  <si>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</si>
  <si>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</si>
  <si>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</si>
  <si>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</si>
  <si>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</si>
  <si>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</si>
  <si>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</si>
  <si>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</si>
  <si>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</si>
  <si>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</si>
  <si>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</si>
  <si>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</si>
  <si>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</si>
  <si>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</si>
  <si>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</si>
  <si>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</si>
  <si>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</si>
  <si>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</si>
  <si>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</si>
  <si>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</si>
  <si>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</si>
  <si>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</si>
  <si>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</si>
  <si>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</si>
  <si>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</si>
  <si>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</si>
  <si>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</si>
  <si>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</si>
  <si>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</si>
  <si>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</si>
  <si>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</si>
  <si>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</si>
  <si>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</si>
  <si>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</si>
  <si>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</si>
  <si>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</si>
  <si>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</si>
  <si>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</si>
  <si>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</si>
  <si>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</si>
  <si>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</si>
  <si>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</si>
  <si>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</si>
  <si>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</si>
  <si>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</si>
  <si>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</si>
  <si>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</si>
  <si>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</si>
  <si>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</si>
  <si>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</si>
  <si>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</si>
  <si>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</si>
  <si>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</si>
  <si>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</si>
  <si>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</si>
  <si>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</si>
  <si>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</si>
  <si>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</si>
  <si>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</si>
  <si>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</si>
  <si>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</si>
  <si>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</si>
  <si>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</si>
  <si>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</si>
  <si>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</si>
  <si>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</si>
  <si>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</si>
  <si>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</si>
  <si>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</si>
  <si>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</si>
  <si>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</si>
  <si>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</si>
  <si>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</si>
  <si>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</si>
  <si>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</si>
  <si>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</si>
  <si>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</si>
  <si>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</si>
  <si>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</si>
  <si>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</si>
  <si>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</si>
  <si>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</si>
  <si>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</si>
  <si>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</si>
  <si>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</si>
  <si>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</si>
  <si>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</si>
  <si>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</si>
  <si>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</si>
  <si>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</si>
  <si>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</si>
  <si>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</si>
  <si>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</si>
  <si>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</si>
  <si>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</si>
  <si>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</si>
  <si>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</si>
  <si>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</si>
  <si>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</si>
  <si>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</si>
  <si>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</si>
  <si>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</si>
  <si>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</si>
  <si>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</si>
  <si>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</si>
  <si>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</si>
  <si>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</si>
  <si>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</si>
  <si>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</si>
  <si>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</si>
  <si>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</si>
  <si>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</si>
  <si>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</si>
  <si>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</si>
  <si>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</si>
  <si>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</si>
  <si>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</si>
  <si>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</si>
  <si>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</si>
  <si>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</si>
  <si>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</si>
  <si>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</si>
  <si>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</si>
  <si>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</si>
  <si>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</si>
  <si>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</si>
  <si>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</si>
  <si>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</si>
  <si>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</si>
  <si>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</si>
  <si>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</si>
  <si>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</si>
  <si>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</si>
  <si>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</si>
  <si>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</si>
  <si>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</si>
  <si>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</si>
  <si>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</si>
  <si>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</si>
  <si>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</si>
  <si>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</si>
  <si>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</si>
  <si>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</si>
  <si>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</si>
  <si>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</si>
  <si>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</si>
  <si>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</si>
  <si>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</si>
  <si>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</si>
  <si>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</si>
  <si>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</si>
  <si>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</si>
  <si>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</si>
  <si>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</si>
  <si>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</si>
  <si>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</si>
  <si>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</si>
  <si>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</si>
  <si>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</si>
  <si>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</si>
  <si>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</si>
  <si>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</si>
  <si>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</si>
  <si>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</si>
  <si>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</si>
  <si>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</si>
  <si>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</si>
  <si>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</si>
  <si>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</si>
  <si>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</si>
  <si>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</si>
  <si>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</si>
  <si>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</si>
  <si>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</si>
  <si>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</si>
  <si>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</si>
  <si>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</si>
  <si>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</si>
  <si>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</si>
  <si>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</si>
  <si>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</si>
  <si>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</si>
  <si>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</si>
  <si>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</si>
  <si>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</si>
  <si>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</si>
  <si>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</si>
  <si>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</si>
  <si>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</si>
  <si>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</si>
  <si>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</si>
  <si>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</si>
  <si>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</si>
  <si>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</si>
  <si>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</si>
  <si>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</si>
  <si>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</si>
  <si>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</si>
  <si>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</si>
  <si>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</si>
  <si>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</si>
  <si>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</si>
  <si>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</si>
  <si>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</si>
  <si>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</si>
  <si>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</si>
  <si>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</si>
  <si>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</si>
  <si>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</si>
  <si>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</si>
  <si>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</si>
  <si>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</si>
  <si>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</si>
  <si>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</si>
  <si>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</si>
  <si>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</si>
  <si>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</si>
  <si>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</si>
  <si>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</si>
  <si>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</si>
  <si>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</si>
  <si>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</si>
  <si>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</si>
  <si>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</si>
  <si>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</si>
  <si>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</si>
  <si>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</si>
  <si>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</si>
  <si>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</si>
  <si>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</si>
  <si>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</si>
  <si>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</si>
  <si>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</si>
  <si>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</si>
  <si>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</si>
  <si>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</si>
  <si>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</si>
  <si>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</si>
  <si>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</si>
  <si>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</si>
  <si>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</si>
  <si>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</si>
  <si>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</si>
  <si>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</si>
  <si>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</si>
  <si>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</si>
  <si>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</si>
  <si>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</si>
  <si>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</si>
  <si>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</si>
  <si>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</si>
  <si>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</si>
  <si>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</si>
  <si>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</si>
  <si>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</si>
  <si>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</si>
  <si>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</si>
  <si>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</si>
  <si>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</si>
  <si>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</si>
  <si>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</si>
  <si>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</si>
  <si>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</si>
  <si>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</si>
  <si>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</si>
  <si>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</si>
  <si>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</si>
  <si>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</si>
  <si>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</si>
  <si>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</si>
  <si>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</si>
  <si>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</si>
  <si>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</si>
  <si>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</si>
  <si>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</si>
  <si>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</si>
  <si>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</si>
  <si>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</si>
  <si>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</si>
  <si>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</si>
  <si>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</si>
  <si>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</si>
  <si>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</si>
  <si>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</si>
  <si>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</si>
  <si>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</si>
  <si>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</si>
  <si>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</si>
  <si>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</si>
  <si>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</si>
  <si>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</si>
  <si>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</si>
  <si>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</si>
  <si>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</si>
  <si>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</si>
  <si>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</si>
  <si>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</si>
  <si>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</si>
  <si>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</si>
  <si>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</si>
  <si>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</si>
  <si>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</si>
  <si>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</si>
  <si>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</si>
  <si>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</si>
  <si>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</si>
  <si>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</si>
  <si>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</si>
  <si>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</si>
  <si>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</si>
  <si>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</si>
  <si>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</si>
  <si>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</si>
  <si>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</si>
  <si>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</si>
  <si>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</si>
  <si>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</si>
  <si>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</si>
  <si>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</si>
  <si>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</si>
  <si>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</si>
  <si>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</si>
  <si>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</si>
  <si>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</si>
  <si>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</si>
  <si>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</si>
  <si>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</si>
  <si>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</si>
  <si>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</si>
  <si>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</si>
  <si>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</si>
  <si>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</si>
  <si>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</si>
  <si>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</si>
  <si>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</si>
  <si>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</si>
  <si>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</si>
  <si>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</si>
  <si>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</si>
  <si>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</si>
  <si>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</si>
  <si>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</si>
  <si>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</si>
  <si>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</si>
  <si>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</si>
  <si>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</si>
  <si>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</si>
  <si>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</si>
  <si>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</si>
  <si>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</si>
  <si>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</si>
  <si>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</si>
  <si>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</si>
  <si>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</si>
  <si>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</si>
  <si>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</si>
  <si>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</si>
  <si>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</si>
  <si>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</si>
  <si>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</si>
  <si>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</si>
  <si>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</si>
  <si>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</si>
  <si>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</si>
  <si>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</si>
  <si>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</si>
  <si>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</si>
  <si>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</si>
  <si>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</si>
  <si>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</si>
  <si>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</si>
  <si>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</si>
  <si>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</si>
  <si>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</si>
  <si>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</si>
  <si>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</si>
  <si>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</si>
  <si>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</si>
  <si>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</si>
  <si>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</si>
  <si>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</si>
  <si>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</si>
  <si>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</si>
  <si>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</si>
  <si>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</si>
  <si>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</si>
  <si>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</si>
  <si>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</si>
  <si>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</si>
  <si>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</si>
  <si>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</si>
  <si>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</si>
  <si>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</si>
  <si>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</si>
  <si>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</si>
  <si>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</si>
  <si>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</si>
  <si>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</si>
  <si>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</si>
  <si>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</si>
  <si>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</si>
  <si>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</si>
  <si>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</si>
  <si>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</si>
  <si>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</si>
  <si>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</si>
  <si>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</si>
  <si>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</si>
  <si>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</si>
  <si>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</si>
  <si>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</si>
  <si>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</si>
  <si>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</si>
  <si>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</si>
  <si>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</si>
  <si>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</si>
  <si>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</si>
  <si>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</si>
  <si>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</si>
  <si>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</si>
  <si>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</si>
  <si>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</si>
  <si>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</si>
  <si>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</si>
  <si>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</si>
  <si>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</si>
  <si>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</si>
  <si>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</si>
  <si>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</si>
  <si>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</si>
  <si>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</si>
  <si>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</si>
  <si>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</si>
  <si>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</si>
  <si>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</si>
  <si>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</si>
  <si>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</si>
  <si>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</si>
  <si>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</si>
  <si>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</si>
  <si>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</si>
  <si>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</si>
  <si>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</si>
  <si>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</si>
  <si>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</si>
  <si>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</si>
  <si>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</si>
  <si>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</si>
  <si>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</si>
  <si>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</si>
  <si>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</si>
  <si>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</si>
  <si>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</si>
  <si>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</si>
  <si>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</si>
  <si>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</si>
  <si>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</si>
  <si>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</si>
  <si>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</si>
  <si>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</si>
  <si>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</si>
  <si>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</si>
  <si>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</si>
  <si>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</si>
  <si>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</si>
  <si>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</si>
  <si>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</si>
  <si>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</si>
  <si>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</si>
  <si>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</si>
  <si>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</si>
  <si>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</si>
  <si>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</si>
  <si>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</si>
  <si>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</si>
  <si>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</si>
  <si>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</si>
  <si>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</si>
  <si>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</si>
  <si>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</si>
  <si>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</si>
  <si>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</si>
  <si>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</si>
  <si>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</si>
  <si>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</si>
  <si>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</si>
  <si>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</si>
  <si>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</si>
  <si>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</si>
  <si>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</si>
  <si>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</si>
  <si>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</si>
  <si>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</si>
  <si>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</si>
  <si>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</si>
  <si>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</si>
  <si>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</si>
  <si>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</si>
  <si>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</si>
  <si>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</si>
  <si>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</si>
  <si>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</si>
  <si>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</si>
  <si>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</si>
  <si>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</si>
  <si>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</si>
  <si>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</si>
  <si>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</si>
  <si>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</si>
  <si>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</si>
  <si>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</si>
  <si>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</si>
  <si>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</si>
  <si>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</si>
  <si>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</si>
  <si>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</si>
  <si>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</si>
  <si>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</si>
  <si>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</si>
  <si>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</si>
  <si>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</si>
  <si>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</si>
  <si>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</si>
  <si>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</si>
  <si>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</si>
  <si>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</si>
  <si>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</si>
  <si>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</si>
  <si>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</si>
  <si>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</si>
  <si>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</si>
  <si>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</si>
  <si>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</si>
  <si>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</si>
  <si>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</si>
  <si>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</si>
  <si>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</si>
  <si>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</si>
  <si>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</si>
  <si>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</si>
  <si>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</si>
  <si>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</si>
  <si>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</si>
  <si>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</si>
  <si>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</si>
  <si>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</si>
  <si>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</si>
  <si>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</si>
  <si>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</si>
  <si>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</si>
  <si>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</si>
  <si>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</si>
  <si>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</si>
  <si>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</si>
  <si>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</si>
  <si>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</si>
  <si>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</si>
  <si>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</si>
  <si>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</si>
  <si>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</si>
  <si>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</si>
  <si>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</si>
  <si>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</si>
  <si>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</si>
  <si>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</si>
  <si>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</si>
  <si>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</si>
  <si>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</si>
  <si>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</si>
  <si>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</si>
  <si>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</si>
  <si>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</si>
  <si>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</si>
  <si>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</si>
  <si>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</si>
  <si>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</si>
  <si>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</si>
  <si>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</si>
  <si>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</si>
  <si>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</si>
  <si>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</si>
  <si>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</si>
  <si>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</si>
  <si>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</si>
  <si>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</si>
  <si>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</si>
  <si>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</si>
  <si>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</si>
  <si>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</si>
  <si>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</si>
  <si>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</si>
  <si>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</si>
  <si>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</si>
  <si>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</si>
  <si>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</si>
  <si>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</si>
  <si>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</si>
  <si>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</si>
  <si>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</si>
  <si>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</si>
  <si>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</si>
  <si>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</si>
  <si>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</si>
  <si>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</si>
  <si>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</si>
  <si>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</si>
  <si>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</si>
  <si>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</si>
  <si>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</si>
  <si>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</si>
  <si>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</si>
  <si>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</si>
  <si>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</si>
  <si>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</si>
  <si>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</si>
  <si>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</si>
  <si>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</si>
  <si>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</si>
  <si>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</si>
  <si>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</si>
  <si>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</si>
  <si>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</si>
  <si>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</si>
  <si>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</si>
  <si>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</si>
  <si>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</si>
  <si>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</si>
  <si>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</si>
  <si>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</si>
  <si>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</si>
  <si>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</si>
  <si>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</si>
  <si>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</si>
  <si>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</si>
  <si>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</si>
  <si>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</si>
  <si>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</si>
  <si>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</si>
  <si>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</si>
  <si>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</si>
  <si>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</si>
  <si>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</si>
  <si>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</si>
  <si>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</si>
  <si>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</si>
  <si>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</si>
  <si>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</si>
  <si>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</si>
  <si>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</si>
  <si>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</si>
  <si>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</si>
  <si>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</si>
  <si>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</si>
  <si>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</si>
  <si>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</si>
  <si>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</si>
  <si>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</si>
  <si>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</si>
  <si>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</si>
  <si>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</si>
  <si>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</si>
  <si>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</si>
  <si>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</si>
  <si>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</si>
  <si>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</si>
  <si>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</si>
  <si>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</si>
  <si>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</si>
  <si>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</si>
  <si>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</si>
  <si>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</si>
  <si>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</si>
  <si>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</si>
  <si>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</si>
  <si>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</si>
  <si>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</si>
  <si>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</si>
  <si>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</si>
  <si>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</si>
  <si>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</si>
  <si>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</si>
  <si>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</si>
  <si>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</si>
  <si>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</si>
  <si>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</si>
  <si>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</si>
  <si>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</si>
  <si>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</si>
  <si>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</si>
  <si>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</si>
  <si>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</si>
  <si>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</si>
  <si>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</si>
  <si>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</si>
  <si>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</si>
  <si>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</si>
  <si>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</si>
  <si>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</si>
  <si>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</si>
  <si>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</si>
  <si>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</si>
  <si>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</si>
  <si>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</si>
  <si>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</si>
  <si>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</si>
  <si>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</si>
  <si>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</si>
  <si>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</si>
  <si>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</si>
  <si>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</si>
  <si>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</si>
  <si>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</si>
  <si>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</si>
  <si>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</si>
  <si>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</si>
  <si>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</si>
  <si>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</si>
  <si>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</si>
  <si>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</si>
  <si>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</si>
  <si>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</si>
  <si>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</si>
  <si>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</si>
  <si>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</si>
  <si>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</si>
  <si>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</si>
  <si>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</si>
  <si>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</si>
  <si>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</si>
  <si>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</si>
  <si>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</si>
  <si>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</si>
  <si>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</si>
  <si>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</si>
  <si>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</si>
  <si>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</si>
  <si>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</si>
  <si>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</si>
  <si>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</si>
  <si>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</si>
  <si>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</si>
  <si>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</si>
  <si>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</si>
  <si>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</si>
  <si>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</si>
  <si>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</si>
  <si>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</si>
  <si>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</si>
  <si>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</si>
  <si>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</si>
  <si>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</si>
  <si>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</si>
  <si>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</si>
  <si>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</si>
  <si>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</si>
  <si>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</si>
  <si>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</si>
  <si>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</si>
  <si>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</si>
  <si>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</si>
  <si>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</si>
  <si>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</si>
  <si>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</si>
  <si>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</si>
  <si>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</si>
  <si>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</si>
  <si>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</si>
  <si>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</si>
  <si>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</si>
  <si>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</si>
  <si>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</si>
  <si>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</si>
  <si>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</si>
  <si>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</si>
  <si>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</si>
  <si>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</si>
  <si>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</si>
  <si>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</si>
  <si>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</si>
  <si>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</si>
  <si>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</si>
  <si>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</si>
  <si>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</si>
  <si>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</si>
  <si>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</si>
  <si>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</si>
  <si>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</si>
  <si>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</si>
  <si>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</si>
  <si>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</si>
  <si>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</si>
  <si>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</si>
  <si>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</si>
  <si>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</si>
  <si>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</si>
  <si>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</si>
  <si>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</si>
  <si>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</si>
  <si>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</si>
  <si>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</si>
  <si>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</si>
  <si>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</si>
  <si>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</si>
  <si>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</si>
  <si>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</si>
  <si>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</si>
  <si>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</si>
  <si>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</si>
  <si>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</si>
  <si>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</si>
  <si>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</si>
  <si>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</si>
  <si>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</si>
  <si>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</si>
  <si>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</si>
  <si>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</si>
  <si>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</si>
  <si>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</si>
  <si>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</si>
  <si>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</si>
  <si>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</si>
  <si>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</si>
  <si>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</si>
  <si>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</si>
  <si>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</si>
  <si>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</si>
  <si>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</si>
  <si>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</si>
  <si>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</si>
  <si>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</si>
  <si>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</si>
  <si>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</si>
  <si>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</si>
  <si>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</si>
  <si>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</si>
  <si>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</si>
  <si>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</si>
  <si>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</si>
  <si>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</si>
  <si>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</si>
  <si>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</si>
  <si>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</si>
  <si>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</si>
  <si>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</si>
  <si>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</si>
  <si>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</si>
  <si>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</si>
  <si>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</si>
  <si>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</si>
  <si>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</si>
  <si>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</si>
  <si>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</si>
  <si>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</si>
  <si>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</si>
  <si>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</si>
  <si>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</si>
  <si>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</si>
  <si>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</si>
  <si>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</si>
  <si>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</si>
  <si>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</si>
  <si>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</si>
  <si>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</si>
  <si>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</si>
  <si>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</si>
  <si>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</si>
  <si>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</si>
  <si>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</si>
  <si>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</si>
  <si>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</si>
  <si>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</si>
  <si>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</si>
  <si>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</si>
  <si>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</si>
  <si>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</si>
  <si>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</si>
  <si>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</si>
  <si>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</si>
  <si>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</si>
  <si>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</si>
  <si>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</si>
  <si>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</si>
  <si>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</si>
  <si>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</si>
  <si>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</si>
  <si>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</si>
  <si>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</si>
  <si>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</si>
  <si>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</si>
  <si>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</si>
  <si>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</si>
  <si>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</si>
  <si>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</si>
  <si>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</si>
  <si>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</si>
  <si>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</si>
  <si>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</si>
  <si>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</si>
  <si>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</si>
  <si>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</si>
  <si>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</si>
  <si>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</si>
  <si>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</si>
  <si>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</si>
  <si>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</si>
  <si>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</si>
  <si>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</si>
  <si>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</si>
  <si>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</si>
  <si>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</si>
  <si>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</si>
  <si>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</si>
  <si>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</si>
  <si>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</si>
  <si>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</si>
  <si>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</si>
  <si>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</si>
  <si>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</si>
  <si>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</si>
  <si>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</si>
  <si>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</si>
  <si>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</si>
  <si>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</si>
  <si>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</si>
  <si>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</si>
  <si>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</si>
  <si>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</si>
  <si>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</si>
  <si>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</si>
  <si>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</si>
  <si>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</si>
  <si>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</si>
  <si>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</si>
  <si>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</si>
  <si>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</si>
  <si>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</si>
  <si>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</si>
  <si>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</si>
  <si>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</si>
  <si>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</si>
  <si>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</si>
  <si>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</si>
  <si>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</si>
  <si>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</si>
  <si>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</si>
  <si>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</si>
  <si>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</si>
  <si>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</si>
  <si>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</si>
  <si>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</si>
  <si>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</si>
  <si>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</si>
  <si>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</si>
  <si>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</si>
  <si>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</si>
  <si>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</si>
  <si>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</si>
  <si>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</si>
  <si>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</si>
  <si>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</si>
  <si>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</si>
  <si>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</si>
  <si>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</si>
  <si>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</si>
  <si>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</si>
  <si>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</si>
  <si>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</si>
  <si>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</si>
  <si>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</si>
  <si>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</si>
  <si>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</si>
  <si>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</si>
  <si>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</si>
  <si>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</si>
  <si>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</si>
  <si>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</si>
  <si>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</si>
  <si>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</si>
  <si>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</si>
  <si>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</si>
  <si>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</si>
  <si>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</si>
  <si>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</si>
  <si>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</si>
  <si>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</si>
  <si>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</si>
  <si>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</si>
  <si>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</si>
  <si>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</si>
  <si>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</si>
  <si>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</si>
  <si>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</si>
  <si>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</si>
  <si>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</si>
  <si>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</si>
  <si>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</si>
  <si>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</si>
  <si>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</si>
  <si>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</si>
  <si>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</si>
  <si>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</si>
  <si>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</si>
  <si>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</si>
  <si>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</si>
  <si>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</si>
  <si>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</si>
  <si>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</si>
  <si>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</si>
  <si>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</si>
  <si>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</si>
  <si>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</si>
  <si>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</si>
  <si>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</si>
  <si>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</si>
  <si>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</si>
  <si>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</si>
  <si>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</si>
  <si>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</si>
  <si>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</si>
  <si>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</si>
  <si>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</si>
  <si>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</si>
  <si>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</si>
  <si>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</si>
  <si>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</si>
  <si>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</si>
  <si>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</si>
  <si>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</si>
  <si>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</si>
  <si>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</si>
  <si>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</si>
  <si>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</si>
  <si>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</si>
  <si>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</si>
  <si>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</si>
  <si>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</si>
  <si>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</si>
  <si>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</si>
  <si>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</si>
  <si>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</si>
  <si>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</si>
  <si>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</si>
  <si>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</si>
  <si>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</si>
  <si>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</si>
  <si>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</si>
  <si>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</si>
  <si>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</si>
  <si>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</si>
  <si>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</si>
  <si>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</si>
  <si>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</si>
  <si>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</si>
  <si>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</si>
  <si>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</si>
  <si>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</si>
  <si>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</si>
  <si>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</si>
  <si>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</si>
  <si>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</si>
  <si>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</si>
  <si>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</si>
  <si>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</si>
  <si>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</si>
  <si>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</si>
  <si>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</si>
  <si>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</si>
  <si>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</si>
  <si>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</si>
  <si>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</si>
  <si>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</si>
  <si>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</si>
  <si>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</si>
  <si>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</si>
  <si>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</si>
  <si>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</si>
  <si>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</si>
  <si>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</si>
  <si>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</si>
  <si>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</si>
  <si>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</si>
  <si>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</si>
  <si>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</si>
  <si>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</si>
  <si>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</si>
  <si>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</si>
  <si>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</si>
  <si>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</si>
  <si>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</si>
  <si>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</si>
  <si>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</si>
  <si>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</si>
  <si>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</si>
  <si>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</si>
  <si>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</si>
  <si>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</si>
  <si>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</si>
  <si>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</si>
  <si>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</si>
  <si>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</si>
  <si>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</si>
  <si>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</si>
  <si>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</si>
  <si>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</si>
  <si>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</si>
  <si>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</si>
  <si>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</si>
  <si>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</si>
  <si>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</si>
  <si>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</si>
  <si>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</si>
  <si>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</si>
  <si>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</si>
  <si>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</si>
  <si>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</si>
  <si>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</si>
  <si>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</si>
  <si>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</si>
  <si>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</si>
  <si>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</si>
  <si>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</si>
  <si>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</si>
  <si>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</si>
  <si>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</si>
  <si>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</si>
  <si>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</si>
  <si>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</si>
  <si>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</si>
  <si>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</si>
  <si>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</si>
  <si>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</si>
  <si>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</si>
  <si>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</si>
  <si>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</si>
  <si>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</si>
  <si>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</si>
  <si>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</si>
  <si>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</si>
  <si>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</si>
  <si>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</si>
  <si>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</si>
  <si>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</si>
  <si>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</si>
  <si>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</si>
  <si>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</si>
  <si>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</si>
  <si>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</si>
  <si>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</si>
  <si>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</si>
  <si>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</si>
  <si>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</si>
  <si>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</si>
  <si>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</si>
  <si>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</si>
  <si>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</si>
  <si>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</si>
  <si>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</si>
  <si>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</si>
  <si>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</si>
  <si>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</si>
  <si>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</si>
  <si>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</si>
  <si>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</si>
  <si>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</si>
  <si>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</si>
  <si>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</si>
  <si>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</si>
  <si>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</si>
  <si>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</si>
  <si>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</si>
  <si>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</si>
  <si>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</si>
  <si>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</si>
  <si>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</si>
  <si>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</si>
  <si>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</si>
  <si>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</si>
  <si>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</si>
  <si>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</si>
  <si>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</si>
  <si>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</si>
  <si>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</si>
  <si>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</si>
  <si>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</si>
  <si>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</si>
  <si>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</si>
  <si>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</si>
  <si>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</si>
  <si>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</si>
  <si>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</si>
  <si>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</si>
  <si>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</si>
  <si>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</si>
  <si>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</si>
  <si>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</si>
  <si>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</si>
  <si>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</si>
  <si>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</si>
  <si>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</si>
  <si>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</si>
  <si>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</si>
  <si>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</si>
  <si>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</si>
  <si>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</si>
  <si>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</si>
  <si>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</si>
  <si>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</si>
  <si>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</si>
  <si>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</si>
  <si>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</si>
  <si>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</si>
  <si>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</si>
  <si>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</si>
  <si>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</si>
  <si>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</si>
  <si>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</si>
  <si>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</si>
  <si>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</si>
  <si>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</si>
  <si>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</si>
  <si>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</si>
  <si>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</si>
  <si>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</si>
  <si>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</si>
  <si>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</si>
  <si>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</si>
  <si>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</si>
  <si>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</si>
  <si>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</si>
  <si>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</si>
  <si>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</si>
  <si>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</si>
  <si>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</si>
  <si>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</si>
  <si>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</si>
  <si>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</si>
  <si>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</si>
  <si>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</si>
  <si>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</si>
  <si>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</si>
  <si>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</si>
  <si>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</si>
  <si>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</si>
  <si>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</si>
  <si>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</si>
  <si>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</si>
  <si>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</si>
  <si>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</si>
  <si>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</si>
  <si>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</si>
  <si>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</si>
  <si>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</si>
  <si>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</si>
  <si>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</si>
  <si>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</si>
  <si>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</si>
  <si>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</si>
  <si>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</si>
  <si>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</si>
  <si>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</si>
  <si>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</si>
  <si>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</si>
  <si>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</si>
  <si>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</si>
  <si>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</si>
  <si>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</si>
  <si>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</si>
  <si>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</si>
  <si>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</si>
  <si>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</si>
  <si>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</si>
  <si>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</si>
  <si>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</si>
  <si>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</si>
  <si>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</si>
  <si>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</si>
  <si>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</si>
  <si>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</si>
  <si>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</si>
  <si>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</si>
  <si>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</si>
  <si>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</si>
  <si>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</si>
  <si>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</si>
  <si>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</si>
  <si>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</si>
  <si>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</si>
  <si>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</si>
  <si>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</si>
  <si>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</si>
  <si>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</si>
  <si>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</si>
  <si>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</si>
  <si>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</si>
  <si>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</si>
  <si>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</si>
  <si>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</si>
  <si>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</si>
  <si>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</si>
  <si>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</si>
  <si>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</si>
  <si>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</si>
  <si>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</si>
  <si>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</si>
  <si>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</si>
  <si>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</si>
  <si>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</si>
  <si>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</si>
  <si>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</si>
  <si>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</si>
  <si>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</si>
  <si>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</si>
  <si>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</si>
  <si>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</si>
  <si>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</si>
  <si>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</si>
  <si>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</si>
  <si>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</si>
  <si>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</si>
  <si>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</si>
  <si>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</si>
  <si>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</si>
  <si>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</si>
  <si>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</si>
  <si>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</si>
  <si>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</si>
  <si>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</si>
  <si>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</si>
  <si>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</si>
  <si>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</si>
  <si>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</si>
  <si>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</si>
  <si>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</si>
  <si>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</si>
  <si>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</si>
  <si>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</si>
  <si>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</si>
  <si>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</si>
  <si>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</si>
  <si>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</si>
  <si>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</si>
  <si>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</si>
  <si>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</si>
  <si>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</si>
  <si>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</si>
  <si>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</si>
  <si>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</si>
  <si>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</si>
  <si>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</si>
  <si>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</si>
  <si>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</si>
  <si>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</si>
  <si>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</si>
  <si>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</si>
  <si>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</si>
  <si>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</si>
  <si>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</si>
  <si>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</si>
  <si>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</si>
  <si>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</si>
  <si>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</si>
  <si>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</si>
  <si>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</si>
  <si>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</si>
  <si>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</si>
  <si>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</si>
  <si>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</si>
  <si>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</si>
  <si>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</si>
  <si>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</si>
  <si>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</si>
  <si>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</si>
  <si>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</si>
  <si>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</si>
  <si>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</si>
  <si>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</si>
  <si>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</si>
  <si>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</si>
  <si>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</si>
  <si>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</si>
  <si>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</si>
  <si>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</si>
  <si>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</si>
  <si>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</si>
  <si>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</si>
  <si>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</si>
  <si>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</si>
  <si>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</si>
  <si>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</si>
  <si>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</si>
  <si>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</si>
  <si>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</si>
  <si>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</si>
  <si>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</si>
  <si>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</si>
  <si>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</si>
  <si>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</si>
  <si>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</si>
  <si>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</si>
  <si>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</si>
  <si>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</si>
  <si>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</si>
  <si>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</si>
  <si>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</si>
  <si>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</si>
  <si>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</si>
  <si>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</si>
  <si>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</si>
  <si>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</si>
  <si>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</si>
  <si>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</si>
  <si>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</si>
  <si>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</si>
  <si>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</si>
  <si>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</si>
  <si>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</si>
  <si>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</si>
  <si>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</si>
  <si>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</si>
  <si>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</si>
  <si>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</si>
  <si>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</si>
  <si>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</si>
  <si>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</si>
  <si>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</si>
  <si>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</si>
  <si>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</si>
  <si>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</si>
  <si>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</si>
  <si>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</si>
  <si>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</si>
  <si>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</si>
  <si>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</si>
  <si>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</si>
  <si>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</si>
  <si>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</si>
  <si>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</si>
  <si>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</si>
  <si>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</si>
  <si>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</si>
  <si>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</si>
  <si>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</si>
  <si>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</si>
  <si>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</si>
  <si>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</si>
  <si>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</si>
  <si>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</si>
  <si>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</si>
  <si>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</si>
  <si>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</si>
  <si>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</si>
  <si>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</si>
  <si>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</si>
  <si>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</si>
  <si>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</si>
  <si>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</si>
  <si>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</si>
  <si>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</si>
  <si>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</si>
  <si>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</si>
  <si>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</si>
  <si>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</si>
  <si>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</si>
  <si>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</si>
  <si>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</si>
  <si>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</si>
  <si>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</si>
  <si>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</si>
  <si>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</si>
  <si>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</si>
  <si>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</si>
  <si>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</si>
  <si>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</si>
  <si>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</si>
  <si>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</si>
  <si>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</si>
  <si>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</si>
  <si>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</si>
  <si>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</si>
  <si>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</si>
  <si>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</si>
  <si>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</si>
  <si>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</si>
  <si>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</si>
  <si>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</si>
  <si>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</si>
  <si>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</si>
  <si>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</si>
  <si>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</si>
  <si>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</si>
  <si>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</si>
  <si>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</si>
  <si>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</si>
  <si>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</si>
  <si>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</si>
  <si>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</si>
  <si>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</si>
  <si>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</si>
  <si>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</si>
  <si>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</si>
  <si>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</si>
  <si>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</si>
  <si>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</si>
  <si>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</si>
  <si>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</si>
  <si>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</si>
  <si>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</si>
  <si>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</si>
  <si>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</si>
  <si>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</si>
  <si>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</si>
  <si>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</si>
  <si>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</si>
  <si>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</si>
  <si>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</si>
  <si>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</si>
  <si>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</si>
  <si>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</si>
  <si>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</si>
  <si>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</si>
  <si>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</si>
  <si>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</si>
  <si>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</si>
  <si>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</si>
  <si>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</si>
  <si>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</si>
  <si>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</si>
  <si>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</si>
  <si>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</si>
  <si>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</si>
  <si>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</si>
  <si>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</si>
  <si>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</si>
  <si>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</si>
  <si>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</si>
  <si>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</si>
  <si>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</si>
  <si>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</si>
  <si>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</si>
  <si>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</si>
  <si>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</si>
  <si>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</si>
  <si>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</si>
  <si>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</si>
  <si>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</si>
  <si>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</si>
  <si>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</si>
  <si>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</si>
  <si>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</si>
  <si>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</si>
  <si>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</si>
  <si>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</si>
  <si>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</si>
  <si>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</si>
  <si>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</si>
  <si>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</si>
  <si>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</si>
  <si>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</si>
  <si>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</si>
  <si>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</si>
  <si>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</si>
  <si>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</si>
  <si>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</si>
  <si>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</si>
  <si>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</si>
  <si>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</si>
  <si>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</si>
  <si>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</si>
  <si>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</si>
  <si>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</si>
  <si>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</si>
  <si>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</si>
  <si>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</si>
  <si>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</si>
  <si>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</si>
  <si>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</si>
  <si>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</si>
  <si>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</si>
  <si>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</si>
  <si>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</si>
  <si>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</si>
  <si>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</si>
  <si>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</si>
  <si>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</si>
  <si>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</si>
  <si>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</si>
  <si>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</si>
  <si>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</si>
  <si>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</si>
  <si>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</si>
  <si>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</si>
  <si>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</si>
  <si>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</si>
  <si>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</si>
  <si>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</si>
  <si>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</si>
  <si>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</si>
  <si>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</si>
  <si>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</si>
  <si>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</si>
  <si>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</si>
  <si>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</si>
  <si>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</si>
  <si>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</si>
  <si>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</si>
  <si>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</si>
  <si>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</si>
  <si>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</si>
  <si>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</si>
  <si>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</si>
  <si>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</si>
  <si>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</si>
  <si>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</si>
  <si>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</si>
  <si>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</si>
  <si>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</si>
  <si>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</si>
  <si>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</si>
  <si>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</si>
  <si>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</si>
  <si>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</si>
  <si>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</si>
  <si>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</si>
  <si>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</si>
  <si>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</si>
  <si>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</si>
  <si>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</si>
  <si>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</si>
  <si>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</si>
  <si>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</si>
  <si>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</si>
  <si>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</si>
  <si>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</si>
  <si>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</si>
  <si>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</si>
  <si>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</si>
  <si>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</si>
  <si>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</si>
  <si>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</si>
  <si>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</si>
  <si>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</si>
  <si>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</si>
  <si>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</si>
  <si>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</si>
  <si>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</si>
  <si>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</si>
  <si>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</si>
  <si>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</si>
  <si>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</si>
  <si>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</si>
  <si>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</si>
  <si>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</si>
  <si>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</si>
  <si>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</si>
  <si>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</si>
  <si>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</si>
  <si>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</si>
  <si>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</si>
  <si>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</si>
  <si>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</si>
  <si>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</si>
  <si>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</si>
  <si>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</si>
  <si>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</si>
  <si>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</si>
  <si>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</si>
  <si>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</si>
  <si>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</si>
  <si>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</si>
  <si>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</si>
  <si>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</si>
  <si>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</si>
  <si>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</si>
  <si>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</si>
  <si>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</si>
  <si>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</si>
  <si>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</si>
  <si>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</si>
  <si>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</si>
  <si>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</si>
  <si>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</si>
  <si>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</si>
  <si>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</si>
  <si>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</si>
  <si>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</si>
  <si>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</si>
  <si>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</si>
  <si>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</si>
  <si>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</si>
  <si>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</si>
  <si>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</si>
  <si>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</si>
  <si>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</si>
  <si>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</si>
  <si>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</si>
  <si>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</si>
  <si>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</si>
  <si>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</si>
  <si>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</si>
  <si>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</si>
  <si>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</si>
  <si>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</si>
  <si>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</si>
  <si>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</si>
  <si>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</si>
  <si>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</si>
  <si>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</si>
  <si>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</si>
  <si>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</si>
  <si>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</si>
  <si>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</si>
  <si>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</si>
  <si>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</si>
  <si>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</si>
  <si>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</si>
  <si>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</si>
  <si>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</si>
  <si>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</si>
  <si>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</si>
  <si>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</si>
  <si>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</si>
  <si>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</si>
  <si>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</si>
  <si>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</si>
  <si>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</si>
  <si>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</si>
  <si>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</si>
  <si>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</si>
  <si>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</si>
  <si>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</si>
  <si>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</si>
  <si>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</si>
  <si>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</si>
  <si>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</si>
  <si>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</si>
  <si>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</si>
  <si>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</si>
  <si>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</si>
  <si>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</si>
  <si>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</si>
  <si>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</si>
  <si>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</si>
  <si>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</si>
  <si>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</si>
  <si>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</si>
  <si>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</si>
  <si>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</si>
  <si>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</si>
  <si>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</si>
  <si>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</si>
  <si>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</si>
  <si>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</si>
  <si>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</si>
  <si>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</si>
  <si>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</si>
  <si>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</si>
  <si>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</si>
  <si>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</si>
  <si>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</si>
  <si>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</si>
  <si>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</si>
  <si>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</si>
  <si>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</si>
  <si>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</si>
  <si>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</si>
  <si>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</si>
  <si>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</si>
  <si>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</si>
  <si>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</si>
  <si>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</si>
  <si>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</si>
  <si>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</si>
  <si>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</si>
  <si>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</si>
  <si>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</si>
  <si>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</si>
  <si>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</si>
  <si>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</si>
  <si>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</si>
  <si>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</si>
  <si>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</si>
  <si>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</si>
  <si>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</si>
  <si>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</si>
  <si>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</si>
  <si>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</si>
  <si>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</si>
  <si>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</si>
  <si>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</si>
  <si>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</si>
  <si>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</si>
  <si>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</si>
  <si>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</si>
  <si>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</si>
  <si>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</si>
  <si>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</si>
  <si>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</si>
  <si>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</si>
  <si>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</si>
  <si>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</si>
  <si>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</si>
  <si>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</si>
  <si>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</si>
  <si>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</si>
  <si>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</si>
  <si>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</si>
  <si>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</si>
  <si>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</si>
  <si>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</si>
  <si>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</si>
  <si>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</si>
  <si>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</si>
  <si>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</si>
  <si>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</si>
  <si>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</si>
  <si>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</si>
  <si>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</si>
  <si>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</si>
  <si>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</si>
  <si>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</si>
  <si>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</si>
  <si>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</si>
  <si>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</si>
  <si>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</si>
  <si>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</si>
  <si>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</si>
  <si>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</si>
  <si>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</si>
  <si>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</si>
  <si>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</si>
  <si>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</si>
  <si>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</si>
  <si>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</si>
  <si>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</si>
  <si>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</si>
  <si>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</si>
  <si>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</si>
  <si>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</si>
  <si>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</si>
  <si>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</si>
  <si>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</si>
  <si>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</si>
  <si>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</si>
  <si>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</si>
  <si>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</si>
  <si>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</si>
  <si>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</si>
  <si>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</si>
  <si>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</si>
  <si>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</si>
  <si>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</si>
  <si>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</si>
  <si>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</si>
  <si>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</si>
  <si>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</si>
  <si>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</si>
  <si>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</si>
  <si>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</si>
  <si>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</si>
  <si>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</si>
  <si>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</si>
  <si>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</si>
  <si>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</si>
  <si>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</si>
  <si>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</si>
  <si>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</si>
  <si>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</si>
  <si>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</si>
  <si>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</si>
  <si>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</si>
  <si>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</si>
  <si>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</si>
  <si>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</si>
  <si>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</si>
  <si>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</si>
  <si>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</si>
  <si>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</si>
  <si>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</si>
  <si>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</si>
  <si>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</si>
  <si>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</si>
  <si>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</si>
  <si>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</si>
  <si>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</si>
  <si>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</si>
  <si>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</si>
  <si>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</si>
  <si>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</si>
  <si>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</si>
  <si>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</si>
  <si>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</si>
  <si>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</si>
  <si>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</si>
  <si>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</si>
  <si>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</si>
  <si>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</si>
  <si>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</si>
  <si>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</si>
  <si>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</si>
  <si>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</si>
  <si>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</si>
  <si>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</si>
  <si>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</si>
  <si>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</si>
  <si>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</si>
  <si>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</si>
  <si>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</si>
  <si>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</si>
  <si>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</si>
  <si>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</si>
  <si>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</si>
  <si>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</si>
  <si>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</si>
  <si>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</si>
  <si>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</si>
  <si>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</si>
  <si>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</si>
  <si>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</si>
  <si>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</si>
  <si>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</si>
  <si>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</si>
  <si>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</si>
  <si>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</si>
  <si>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</si>
  <si>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</si>
  <si>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</si>
  <si>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</si>
  <si>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</si>
  <si>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</si>
  <si>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</si>
  <si>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</si>
  <si>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</si>
  <si>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</si>
  <si>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</si>
  <si>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</si>
  <si>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</si>
  <si>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</si>
  <si>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</si>
  <si>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</si>
  <si>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</si>
  <si>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</si>
  <si>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</si>
  <si>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</si>
  <si>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</si>
  <si>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</si>
  <si>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</si>
  <si>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</si>
  <si>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</si>
  <si>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</si>
  <si>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</si>
  <si>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</si>
  <si>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</si>
  <si>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</si>
  <si>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</si>
  <si>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</si>
  <si>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</si>
  <si>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</si>
  <si>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</si>
  <si>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</si>
  <si>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</si>
  <si>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</si>
  <si>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</si>
  <si>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</si>
  <si>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</si>
  <si>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</si>
  <si>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</si>
  <si>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</si>
  <si>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</si>
  <si>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</si>
  <si>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</si>
  <si>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</si>
  <si>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</si>
  <si>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</si>
  <si>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</si>
  <si>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</si>
  <si>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</si>
  <si>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</si>
  <si>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</si>
  <si>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</si>
  <si>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</si>
  <si>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</si>
  <si>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</si>
  <si>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</si>
  <si>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</si>
  <si>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</si>
  <si>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</si>
  <si>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</si>
  <si>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</si>
  <si>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</si>
  <si>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</si>
  <si>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</si>
  <si>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</si>
  <si>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</si>
  <si>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</si>
  <si>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</si>
  <si>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</si>
  <si>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</si>
  <si>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</si>
  <si>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</si>
  <si>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</si>
  <si>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</si>
  <si>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</si>
  <si>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</si>
  <si>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</si>
  <si>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</si>
  <si>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</si>
  <si>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</si>
  <si>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</si>
  <si>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</si>
  <si>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</si>
  <si>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</si>
  <si>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</si>
  <si>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</si>
  <si>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</si>
  <si>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</si>
  <si>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</si>
  <si>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</si>
  <si>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</si>
  <si>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</si>
  <si>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</si>
  <si>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</si>
  <si>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</si>
  <si>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</si>
  <si>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</si>
  <si>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</si>
  <si>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</si>
  <si>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</si>
  <si>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</si>
  <si>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</si>
  <si>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</si>
  <si>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</si>
  <si>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</si>
  <si>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</si>
  <si>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</si>
  <si>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</si>
  <si>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</si>
  <si>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</si>
  <si>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</si>
  <si>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</si>
  <si>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</si>
  <si>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</si>
  <si>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</si>
  <si>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</si>
  <si>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</si>
  <si>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</si>
  <si>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</si>
  <si>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</si>
  <si>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</si>
  <si>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</si>
  <si>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</si>
  <si>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</si>
  <si>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</si>
  <si>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</si>
  <si>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</si>
  <si>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</si>
  <si>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</si>
  <si>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</si>
  <si>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</si>
  <si>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</si>
  <si>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</si>
  <si>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</si>
  <si>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</si>
  <si>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</si>
  <si>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</si>
  <si>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</si>
  <si>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</si>
  <si>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</si>
  <si>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</si>
  <si>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</si>
  <si>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</si>
  <si>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</si>
  <si>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</si>
  <si>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</si>
  <si>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</si>
  <si>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</si>
  <si>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</si>
  <si>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</si>
  <si>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</si>
  <si>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</si>
  <si>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</si>
  <si>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</si>
  <si>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</si>
  <si>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</si>
  <si>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</si>
  <si>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</si>
  <si>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</si>
  <si>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</si>
  <si>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</si>
  <si>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</si>
  <si>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</si>
  <si>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</si>
  <si>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</si>
  <si>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</si>
  <si>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</si>
  <si>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</si>
  <si>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</si>
  <si>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</si>
  <si>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</si>
  <si>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</si>
  <si>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</si>
  <si>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</si>
  <si>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</si>
  <si>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</si>
  <si>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</si>
  <si>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</si>
  <si>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</si>
  <si>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</si>
  <si>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</si>
  <si>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</si>
  <si>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</si>
  <si>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</si>
  <si>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</si>
  <si>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</si>
  <si>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</si>
  <si>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</si>
  <si>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</si>
  <si>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</si>
  <si>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</si>
  <si>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</si>
  <si>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</si>
  <si>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</si>
  <si>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</si>
  <si>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</si>
  <si>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</si>
  <si>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</si>
  <si>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</si>
  <si>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</si>
  <si>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</si>
  <si>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</si>
  <si>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</si>
  <si>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</si>
  <si>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</si>
  <si>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</si>
  <si>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</si>
  <si>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</si>
  <si>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</si>
  <si>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</si>
  <si>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</si>
  <si>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</si>
  <si>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</si>
  <si>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</si>
  <si>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</si>
  <si>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</si>
  <si>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</si>
  <si>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</si>
  <si>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</si>
  <si>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</si>
  <si>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</si>
  <si>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</si>
  <si>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</si>
  <si>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</si>
  <si>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</si>
  <si>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</si>
  <si>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</si>
  <si>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</si>
  <si>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</si>
  <si>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</si>
  <si>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</si>
  <si>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</si>
  <si>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</si>
  <si>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</si>
  <si>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</si>
  <si>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</si>
  <si>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</si>
  <si>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</si>
  <si>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</si>
  <si>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</si>
  <si>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</si>
  <si>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</si>
  <si>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</si>
  <si>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</si>
  <si>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</si>
  <si>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</si>
  <si>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</si>
  <si>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</si>
  <si>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</si>
  <si>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</si>
  <si>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</si>
  <si>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</si>
  <si>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</si>
  <si>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</si>
  <si>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</si>
  <si>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</si>
  <si>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</si>
  <si>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</si>
  <si>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</si>
  <si>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</si>
  <si>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</si>
  <si>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</si>
  <si>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</si>
  <si>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</si>
  <si>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</si>
  <si>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</si>
  <si>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</si>
  <si>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</si>
  <si>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</si>
  <si>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</si>
  <si>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</si>
  <si>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</si>
  <si>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</si>
  <si>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</si>
  <si>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</si>
  <si>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</si>
  <si>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</si>
  <si>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</si>
  <si>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</si>
  <si>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</si>
  <si>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</si>
  <si>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</si>
  <si>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</si>
  <si>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</si>
  <si>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</si>
  <si>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</si>
  <si>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</si>
  <si>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</si>
  <si>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</si>
  <si>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</si>
  <si>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</si>
  <si>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</si>
  <si>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</si>
  <si>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</si>
  <si>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</si>
  <si>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</si>
  <si>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</si>
  <si>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</si>
  <si>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</si>
  <si>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</si>
  <si>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</si>
  <si>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</si>
  <si>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</si>
  <si>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</si>
  <si>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</si>
  <si>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</si>
  <si>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</si>
  <si>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</si>
  <si>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</si>
  <si>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</si>
  <si>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</si>
  <si>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</si>
  <si>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</si>
  <si>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</si>
  <si>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</si>
  <si>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</si>
  <si>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</si>
  <si>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</si>
  <si>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</si>
  <si>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</si>
  <si>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</si>
  <si>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</si>
  <si>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</si>
  <si>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</si>
  <si>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</si>
  <si>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</si>
  <si>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</si>
  <si>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</si>
  <si>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</si>
  <si>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</si>
  <si>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</si>
  <si>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</si>
  <si>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</si>
  <si>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</si>
  <si>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</si>
  <si>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</si>
  <si>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</si>
  <si>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</si>
  <si>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</si>
  <si>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</si>
  <si>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</si>
  <si>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</si>
  <si>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</si>
  <si>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</si>
  <si>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</si>
  <si>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</si>
  <si>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</si>
  <si>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</si>
  <si>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</si>
  <si>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</si>
  <si>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</si>
  <si>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</si>
  <si>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</si>
  <si>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</si>
  <si>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</si>
  <si>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</si>
  <si>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</si>
  <si>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</si>
  <si>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</si>
  <si>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</si>
  <si>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</si>
  <si>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</si>
  <si>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</si>
  <si>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</si>
  <si>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</si>
  <si>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</si>
  <si>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</si>
  <si>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</si>
  <si>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</si>
  <si>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</si>
  <si>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</si>
  <si>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</si>
  <si>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</si>
  <si>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</si>
  <si>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</si>
  <si>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</si>
  <si>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</si>
  <si>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</si>
  <si>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</si>
  <si>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</si>
  <si>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</si>
  <si>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</si>
  <si>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</si>
  <si>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</si>
  <si>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</si>
  <si>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</si>
  <si>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</si>
  <si>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</si>
  <si>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</si>
  <si>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</si>
  <si>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</si>
  <si>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</si>
  <si>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</si>
  <si>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</si>
  <si>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</si>
  <si>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</si>
  <si>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</si>
  <si>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</si>
  <si>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</si>
  <si>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</si>
  <si>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</si>
  <si>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</si>
  <si>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</si>
  <si>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</si>
  <si>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</si>
  <si>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</si>
  <si>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</si>
  <si>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</si>
  <si>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</si>
  <si>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</si>
  <si>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</si>
  <si>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</si>
  <si>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</si>
  <si>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</si>
  <si>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</si>
  <si>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</si>
  <si>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</si>
  <si>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</si>
  <si>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</si>
  <si>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</si>
  <si>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</si>
  <si>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</si>
  <si>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</si>
  <si>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</si>
  <si>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</si>
  <si>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</si>
  <si>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</si>
  <si>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</si>
  <si>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</si>
  <si>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</si>
  <si>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</si>
  <si>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</si>
  <si>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</si>
  <si>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</si>
  <si>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</si>
  <si>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</si>
  <si>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</si>
  <si>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</si>
  <si>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</si>
  <si>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</si>
  <si>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</si>
  <si>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</si>
  <si>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</si>
  <si>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</si>
  <si>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</si>
  <si>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</si>
  <si>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</si>
  <si>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</si>
  <si>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</si>
  <si>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</si>
  <si>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</si>
  <si>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</si>
  <si>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</si>
  <si>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</si>
  <si>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</si>
  <si>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</si>
  <si>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</si>
  <si>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</si>
  <si>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</si>
  <si>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</si>
  <si>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</si>
  <si>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</si>
  <si>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</si>
  <si>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</si>
  <si>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</si>
  <si>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</si>
  <si>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</si>
  <si>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</si>
  <si>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</si>
  <si>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</si>
  <si>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</si>
  <si>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</si>
  <si>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</si>
  <si>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</si>
  <si>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</si>
  <si>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</si>
  <si>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</si>
  <si>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</si>
  <si>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</si>
  <si>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</si>
  <si>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</si>
  <si>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</si>
  <si>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</si>
  <si>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</si>
  <si>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</si>
  <si>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</si>
  <si>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</si>
  <si>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</si>
  <si>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</si>
  <si>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</si>
  <si>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</si>
  <si>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</si>
  <si>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</si>
  <si>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</si>
  <si>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</si>
  <si>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</si>
  <si>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</si>
  <si>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</si>
  <si>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</si>
  <si>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</si>
  <si>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</si>
  <si>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</si>
  <si>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</si>
  <si>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</si>
  <si>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</si>
  <si>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</si>
  <si>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</si>
  <si>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</si>
  <si>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</si>
  <si>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</si>
  <si>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</si>
  <si>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</si>
  <si>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</si>
  <si>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</si>
  <si>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</si>
  <si>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</si>
  <si>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</si>
  <si>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</si>
  <si>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</si>
  <si>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</si>
  <si>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</si>
  <si>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</si>
  <si>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</si>
  <si>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</si>
  <si>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</si>
  <si>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</si>
  <si>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</si>
  <si>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</si>
  <si>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</si>
  <si>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</si>
  <si>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</si>
  <si>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</si>
  <si>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</si>
  <si>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</si>
  <si>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</si>
  <si>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</si>
  <si>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</si>
  <si>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</si>
  <si>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</si>
  <si>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</si>
  <si>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</si>
  <si>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</si>
  <si>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</si>
  <si>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</si>
  <si>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</si>
  <si>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</si>
  <si>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</si>
  <si>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</si>
  <si>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</si>
  <si>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</si>
  <si>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</si>
  <si>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</si>
  <si>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</si>
  <si>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</si>
  <si>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</si>
  <si>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</si>
  <si>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</si>
  <si>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</si>
  <si>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</si>
  <si>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</si>
  <si>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</si>
  <si>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</si>
  <si>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</si>
  <si>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</si>
  <si>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</si>
  <si>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</si>
  <si>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</si>
  <si>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</si>
  <si>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</si>
  <si>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</si>
  <si>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</si>
  <si>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</si>
  <si>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</si>
  <si>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</si>
  <si>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</si>
  <si>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</si>
  <si>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</si>
  <si>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</si>
  <si>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</si>
  <si>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</si>
  <si>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</si>
  <si>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</si>
  <si>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</si>
  <si>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</si>
  <si>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</si>
  <si>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</si>
  <si>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</si>
  <si>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</si>
  <si>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</si>
  <si>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</si>
  <si>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</si>
  <si>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</si>
  <si>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</si>
  <si>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</si>
  <si>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</si>
  <si>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</si>
  <si>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</si>
  <si>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</si>
  <si>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</si>
  <si>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</si>
  <si>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</si>
  <si>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</si>
  <si>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</si>
  <si>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</si>
  <si>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</si>
  <si>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</si>
  <si>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</si>
  <si>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</si>
  <si>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</si>
  <si>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</si>
  <si>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</si>
  <si>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</si>
  <si>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</si>
  <si>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</si>
  <si>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</si>
  <si>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</si>
  <si>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</si>
  <si>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</si>
  <si>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</si>
  <si>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</si>
  <si>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</si>
  <si>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</si>
  <si>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</si>
  <si>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</si>
  <si>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</si>
  <si>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</si>
  <si>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</si>
  <si>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</si>
  <si>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</si>
  <si>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</si>
  <si>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</si>
  <si>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</si>
  <si>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</si>
  <si>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</si>
  <si>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</si>
  <si>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</si>
  <si>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</si>
  <si>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</si>
  <si>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</si>
  <si>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</si>
  <si>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</si>
  <si>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</si>
  <si>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</si>
  <si>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</si>
  <si>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</si>
  <si>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</si>
  <si>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</si>
  <si>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</si>
  <si>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</si>
  <si>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</si>
  <si>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</si>
  <si>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</si>
  <si>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</si>
  <si>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</si>
  <si>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</si>
  <si>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</si>
  <si>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</si>
  <si>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</si>
  <si>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</si>
  <si>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</si>
  <si>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</si>
  <si>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</si>
  <si>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</si>
  <si>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</si>
  <si>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</si>
  <si>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</si>
  <si>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</si>
  <si>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</si>
  <si>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</si>
  <si>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</si>
  <si>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</si>
  <si>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</si>
  <si>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</si>
  <si>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</si>
  <si>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</si>
  <si>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</si>
  <si>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</si>
  <si>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</si>
  <si>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</si>
  <si>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</si>
  <si>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</si>
  <si>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</si>
  <si>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</si>
  <si>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</si>
  <si>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</si>
  <si>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</si>
  <si>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</si>
  <si>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</si>
  <si>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</si>
  <si>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</si>
  <si>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</si>
  <si>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</si>
  <si>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</si>
  <si>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</si>
  <si>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</si>
  <si>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</si>
  <si>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</si>
  <si>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</si>
  <si>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</si>
  <si>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</si>
  <si>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</si>
  <si>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</si>
  <si>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</si>
  <si>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</si>
  <si>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</si>
  <si>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</si>
  <si>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</si>
  <si>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</si>
  <si>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</si>
  <si>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</si>
  <si>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</si>
  <si>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</si>
  <si>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</si>
  <si>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</si>
  <si>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</si>
  <si>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</si>
  <si>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</si>
  <si>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</si>
  <si>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</si>
  <si>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</si>
  <si>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</si>
  <si>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</si>
  <si>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</si>
  <si>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</si>
  <si>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</si>
  <si>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</si>
  <si>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</si>
  <si>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</si>
  <si>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</si>
  <si>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</si>
  <si>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</si>
  <si>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</si>
  <si>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</si>
  <si>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</si>
  <si>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</si>
  <si>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</si>
  <si>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</si>
  <si>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</si>
  <si>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</si>
  <si>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</si>
  <si>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</si>
  <si>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</si>
  <si>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</si>
  <si>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</si>
  <si>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</si>
  <si>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</si>
  <si>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</si>
  <si>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</si>
  <si>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</si>
  <si>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</si>
  <si>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</si>
  <si>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</si>
  <si>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</si>
  <si>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</si>
  <si>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</si>
  <si>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</si>
  <si>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</si>
  <si>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</si>
  <si>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</si>
  <si>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</si>
  <si>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</si>
  <si>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</si>
  <si>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</si>
  <si>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</si>
  <si>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</si>
  <si>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</si>
  <si>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</si>
  <si>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</si>
  <si>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</si>
  <si>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</si>
  <si>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</si>
  <si>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</si>
  <si>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</si>
  <si>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</si>
  <si>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</si>
  <si>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</si>
  <si>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</si>
  <si>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</si>
  <si>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</si>
  <si>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</si>
  <si>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</si>
  <si>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</si>
  <si>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</si>
  <si>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</si>
  <si>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</si>
  <si>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</si>
  <si>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</si>
  <si>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</si>
  <si>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</si>
  <si>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</si>
  <si>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</si>
  <si>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</si>
  <si>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</si>
  <si>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</si>
  <si>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</si>
  <si>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</si>
  <si>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</si>
  <si>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</si>
  <si>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</si>
  <si>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</si>
  <si>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</si>
  <si>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</si>
  <si>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</si>
  <si>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</si>
  <si>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</si>
  <si>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</si>
  <si>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</si>
  <si>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</si>
  <si>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</si>
  <si>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</si>
  <si>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</si>
  <si>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</si>
  <si>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</si>
  <si>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</si>
  <si>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</si>
  <si>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</si>
  <si>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</si>
  <si>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</si>
  <si>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</si>
  <si>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</si>
  <si>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</si>
  <si>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</si>
  <si>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</si>
  <si>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</si>
  <si>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</si>
  <si>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</si>
  <si>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</si>
  <si>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</si>
  <si>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</si>
  <si>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</si>
  <si>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</si>
  <si>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</si>
  <si>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</si>
  <si>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</si>
  <si>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</si>
  <si>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</si>
  <si>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</si>
  <si>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</si>
  <si>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</si>
  <si>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</si>
  <si>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</si>
  <si>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</si>
  <si>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</si>
  <si>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</si>
  <si>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</si>
  <si>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</si>
  <si>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</si>
  <si>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</si>
  <si>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</si>
  <si>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</si>
  <si>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</si>
  <si>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</si>
  <si>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</si>
  <si>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</si>
  <si>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</si>
  <si>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</si>
  <si>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</si>
  <si>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</si>
  <si>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</si>
  <si>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</si>
  <si>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</si>
  <si>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</si>
  <si>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</si>
  <si>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</si>
  <si>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</si>
  <si>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</si>
  <si>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</si>
  <si>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</si>
  <si>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</si>
  <si>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</si>
  <si>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</si>
  <si>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</si>
  <si>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</si>
  <si>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</si>
  <si>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</si>
  <si>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</si>
  <si>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</si>
  <si>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</si>
  <si>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</si>
  <si>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</si>
  <si>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</si>
  <si>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</si>
  <si>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</si>
  <si>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</si>
  <si>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</si>
  <si>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</si>
  <si>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</si>
  <si>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</si>
  <si>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</si>
  <si>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</si>
  <si>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</si>
  <si>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</si>
  <si>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</si>
  <si>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</si>
  <si>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</si>
  <si>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</si>
  <si>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</si>
  <si>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</si>
  <si>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</si>
  <si>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</si>
  <si>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</si>
  <si>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</si>
  <si>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</si>
  <si>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</si>
  <si>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</si>
  <si>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</si>
  <si>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</si>
  <si>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</si>
  <si>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</si>
  <si>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</si>
  <si>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</si>
  <si>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</si>
  <si>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</si>
  <si>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</si>
  <si>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</si>
  <si>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</si>
  <si>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</si>
  <si>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</si>
  <si>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</si>
  <si>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</si>
  <si>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</si>
  <si>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</si>
  <si>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</si>
  <si>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</si>
  <si>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</si>
  <si>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</si>
  <si>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</si>
  <si>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</si>
  <si>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</si>
  <si>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</si>
  <si>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</si>
  <si>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</si>
  <si>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</si>
  <si>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</si>
  <si>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</si>
  <si>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</si>
  <si>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</si>
  <si>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</si>
  <si>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</si>
  <si>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</si>
  <si>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</si>
  <si>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</si>
  <si>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</si>
  <si>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</si>
  <si>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</si>
  <si>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</si>
  <si>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</si>
  <si>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</si>
  <si>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</si>
  <si>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</si>
  <si>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</si>
  <si>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</si>
  <si>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</si>
  <si>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</si>
  <si>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</si>
  <si>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</si>
  <si>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</si>
  <si>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</si>
  <si>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</si>
  <si>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</si>
  <si>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</si>
  <si>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</si>
  <si>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</si>
  <si>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</si>
  <si>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</si>
  <si>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</si>
  <si>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</si>
  <si>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</si>
  <si>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</si>
  <si>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</si>
  <si>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</si>
  <si>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</si>
  <si>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</si>
  <si>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</si>
  <si>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</si>
  <si>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</si>
  <si>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</si>
  <si>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</si>
  <si>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</si>
  <si>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</si>
  <si>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</si>
  <si>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</si>
  <si>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</si>
  <si>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</si>
  <si>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</si>
  <si>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</si>
  <si>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</si>
  <si>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</si>
  <si>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</si>
  <si>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</si>
  <si>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</si>
  <si>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</si>
  <si>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</si>
  <si>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</si>
  <si>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</si>
  <si>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</si>
  <si>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</si>
  <si>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</si>
  <si>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</si>
  <si>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</si>
  <si>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</si>
  <si>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</si>
  <si>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</si>
  <si>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</si>
  <si>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</si>
  <si>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</si>
  <si>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</si>
  <si>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</si>
  <si>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</si>
  <si>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</si>
  <si>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</si>
  <si>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</si>
  <si>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</si>
  <si>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</si>
  <si>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</si>
  <si>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</si>
  <si>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</si>
  <si>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</si>
  <si>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</si>
  <si>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</si>
  <si>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</si>
  <si>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</si>
  <si>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</si>
  <si>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</si>
  <si>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</si>
  <si>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</si>
  <si>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</si>
  <si>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</si>
  <si>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</si>
  <si>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</si>
  <si>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</si>
  <si>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</si>
  <si>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</si>
  <si>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</si>
  <si>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</si>
  <si>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</si>
  <si>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</si>
  <si>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</si>
  <si>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</si>
  <si>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</si>
  <si>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</si>
  <si>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</si>
  <si>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</si>
  <si>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</si>
  <si>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</si>
  <si>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</si>
  <si>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</si>
  <si>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</si>
  <si>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</si>
  <si>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</si>
  <si>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</si>
  <si>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</si>
  <si>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</si>
  <si>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</si>
  <si>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</si>
  <si>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</si>
  <si>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</si>
  <si>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</si>
  <si>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</si>
  <si>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</si>
  <si>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</si>
  <si>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</si>
  <si>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</si>
  <si>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</si>
  <si>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</si>
  <si>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</si>
  <si>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</si>
  <si>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</si>
  <si>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</si>
  <si>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</si>
  <si>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</si>
  <si>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</si>
  <si>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</si>
  <si>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</si>
  <si>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</si>
  <si>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</si>
  <si>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</si>
  <si>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</si>
  <si>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</si>
  <si>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</si>
  <si>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</si>
  <si>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</si>
  <si>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</si>
  <si>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</si>
  <si>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</si>
  <si>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</si>
  <si>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</si>
  <si>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</si>
  <si>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</si>
  <si>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</si>
  <si>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</si>
  <si>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</si>
  <si>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</si>
  <si>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</si>
  <si>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</si>
  <si>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</si>
  <si>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</si>
  <si>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</si>
  <si>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</si>
  <si>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</si>
  <si>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</si>
  <si>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</si>
  <si>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</si>
  <si>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</si>
  <si>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</si>
  <si>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</si>
  <si>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</si>
  <si>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</si>
  <si>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</si>
  <si>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</si>
  <si>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</si>
  <si>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</si>
  <si>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</si>
  <si>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</si>
  <si>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</si>
  <si>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</si>
  <si>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</si>
  <si>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</si>
  <si>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</si>
  <si>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</si>
  <si>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</si>
  <si>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</si>
  <si>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</si>
  <si>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</si>
  <si>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</si>
  <si>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</si>
  <si>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</si>
  <si>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</si>
  <si>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</si>
  <si>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</si>
  <si>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</si>
  <si>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</si>
  <si>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</si>
  <si>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</si>
  <si>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</si>
  <si>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</si>
  <si>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</si>
  <si>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</si>
  <si>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</si>
  <si>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</si>
  <si>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</si>
  <si>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</si>
  <si>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</si>
  <si>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</si>
  <si>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</si>
  <si>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</si>
  <si>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</si>
  <si>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</si>
  <si>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</si>
  <si>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</si>
  <si>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</si>
  <si>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</si>
  <si>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</si>
  <si>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</si>
  <si>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</si>
  <si>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</si>
  <si>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</si>
  <si>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</si>
  <si>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</si>
  <si>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</si>
  <si>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</si>
  <si>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</si>
  <si>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</si>
  <si>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</si>
  <si>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</si>
  <si>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</si>
  <si>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</si>
  <si>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</si>
  <si>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</si>
  <si>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</si>
  <si>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</si>
  <si>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</si>
  <si>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</si>
  <si>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</si>
  <si>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</si>
  <si>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</si>
  <si>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</si>
  <si>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</si>
  <si>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</si>
  <si>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</si>
  <si>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</si>
  <si>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</si>
  <si>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</si>
  <si>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</si>
  <si>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</si>
  <si>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</si>
  <si>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</si>
  <si>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</si>
  <si>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</si>
  <si>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</si>
  <si>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</si>
  <si>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</si>
  <si>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</si>
  <si>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</si>
  <si>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</si>
  <si>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</si>
  <si>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</si>
  <si>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</si>
  <si>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</si>
  <si>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</si>
  <si>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</si>
  <si>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</si>
  <si>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</si>
  <si>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</si>
  <si>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</si>
  <si>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</si>
  <si>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</si>
  <si>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</si>
  <si>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</si>
  <si>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</si>
  <si>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</si>
  <si>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</si>
  <si>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</si>
  <si>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</si>
  <si>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</si>
  <si>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</si>
  <si>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</si>
  <si>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</si>
  <si>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</si>
  <si>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</si>
  <si>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</si>
  <si>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</si>
  <si>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</si>
  <si>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</si>
  <si>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</si>
  <si>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</si>
  <si>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</si>
  <si>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</si>
  <si>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</si>
  <si>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</si>
  <si>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</si>
  <si>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</si>
  <si>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</si>
  <si>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</si>
  <si>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</si>
  <si>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</si>
  <si>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</si>
  <si>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</si>
  <si>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</si>
  <si>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</si>
  <si>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</si>
  <si>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</si>
  <si>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</si>
  <si>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</si>
  <si>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</si>
  <si>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</si>
  <si>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</si>
  <si>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</si>
  <si>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</si>
  <si>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</si>
  <si>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</si>
  <si>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</si>
  <si>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</si>
  <si>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</si>
  <si>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</si>
  <si>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</si>
  <si>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</si>
  <si>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</si>
  <si>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</si>
  <si>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</si>
  <si>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</si>
  <si>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</si>
  <si>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</si>
  <si>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</si>
  <si>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</si>
  <si>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</si>
  <si>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</si>
  <si>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</si>
  <si>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</si>
  <si>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</si>
  <si>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</si>
  <si>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</si>
  <si>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</si>
  <si>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</si>
  <si>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</si>
  <si>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</si>
  <si>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</si>
  <si>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</si>
  <si>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</si>
  <si>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</si>
  <si>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</si>
  <si>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</si>
  <si>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</si>
  <si>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</si>
  <si>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</si>
  <si>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</si>
  <si>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</si>
  <si>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</si>
  <si>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</si>
  <si>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</si>
  <si>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</si>
  <si>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</si>
  <si>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</si>
  <si>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</si>
  <si>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</si>
  <si>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</si>
  <si>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</si>
  <si>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</si>
  <si>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</si>
  <si>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</si>
  <si>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</si>
  <si>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</si>
  <si>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</si>
  <si>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</si>
  <si>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</si>
  <si>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</si>
  <si>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</si>
  <si>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</si>
  <si>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</si>
  <si>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</si>
  <si>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</si>
  <si>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</si>
  <si>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</si>
  <si>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</si>
  <si>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</si>
  <si>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</si>
  <si>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</si>
  <si>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</si>
  <si>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</si>
  <si>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</si>
  <si>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</si>
  <si>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</si>
  <si>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</si>
  <si>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</si>
  <si>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</si>
  <si>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</si>
  <si>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</si>
  <si>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</si>
  <si>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</si>
  <si>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</si>
  <si>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</si>
  <si>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</si>
  <si>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</si>
  <si>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</si>
  <si>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</si>
  <si>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</si>
  <si>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</si>
  <si>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</si>
  <si>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</si>
  <si>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</si>
  <si>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</si>
  <si>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</si>
  <si>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</si>
  <si>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</si>
  <si>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</si>
  <si>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</si>
  <si>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</si>
  <si>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</si>
  <si>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</si>
  <si>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</si>
  <si>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</si>
  <si>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</si>
  <si>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</si>
  <si>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</si>
  <si>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</si>
  <si>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</si>
  <si>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</si>
  <si>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</si>
  <si>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</si>
  <si>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</si>
  <si>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</si>
  <si>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</si>
  <si>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</si>
  <si>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</si>
  <si>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</si>
  <si>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</si>
  <si>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</si>
  <si>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</si>
  <si>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</si>
  <si>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</si>
  <si>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</si>
  <si>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</si>
  <si>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</si>
  <si>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</si>
  <si>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</si>
  <si>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</si>
  <si>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</si>
  <si>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</si>
  <si>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</si>
  <si>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</si>
  <si>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</si>
  <si>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</si>
  <si>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</si>
  <si>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</si>
  <si>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</si>
  <si>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</si>
  <si>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</si>
  <si>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</si>
  <si>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</si>
  <si>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</si>
  <si>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</si>
  <si>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</si>
  <si>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</si>
  <si>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</si>
  <si>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</si>
  <si>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</si>
  <si>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</si>
  <si>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</si>
  <si>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</si>
  <si>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</si>
  <si>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</si>
  <si>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</si>
  <si>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</si>
  <si>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</si>
  <si>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</si>
  <si>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</si>
  <si>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</si>
  <si>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</si>
  <si>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</si>
  <si>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</si>
  <si>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</si>
  <si>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</si>
  <si>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</si>
  <si>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</si>
  <si>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</si>
  <si>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</si>
  <si>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</si>
  <si>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</si>
  <si>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</si>
  <si>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</si>
  <si>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</si>
  <si>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</si>
  <si>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</si>
  <si>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</si>
  <si>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</si>
  <si>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</si>
  <si>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</si>
  <si>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</si>
  <si>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</si>
  <si>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</si>
  <si>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</si>
  <si>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</si>
  <si>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</si>
  <si>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</si>
  <si>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</si>
  <si>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</si>
  <si>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</si>
  <si>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</si>
  <si>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</si>
  <si>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</si>
  <si>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</si>
  <si>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</si>
  <si>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</si>
  <si>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</si>
  <si>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</si>
  <si>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</si>
  <si>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</si>
  <si>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</si>
  <si>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</si>
  <si>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</si>
  <si>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</si>
  <si>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</si>
  <si>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</si>
  <si>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</si>
  <si>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</si>
  <si>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</si>
  <si>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</si>
  <si>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</si>
  <si>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</si>
  <si>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</si>
  <si>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</si>
  <si>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</si>
  <si>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</si>
  <si>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</si>
  <si>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</si>
  <si>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</si>
  <si>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</si>
  <si>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</si>
  <si>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</si>
  <si>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</si>
  <si>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</si>
  <si>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</si>
  <si>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</si>
  <si>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</si>
  <si>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</si>
  <si>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</si>
  <si>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</si>
  <si>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</si>
  <si>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</si>
  <si>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</si>
  <si>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</si>
  <si>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</si>
  <si>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</si>
  <si>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</si>
  <si>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</si>
  <si>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</si>
  <si>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</si>
  <si>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</si>
  <si>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</si>
  <si>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</si>
  <si>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</si>
  <si>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</si>
  <si>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</si>
  <si>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</si>
  <si>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</si>
  <si>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</si>
  <si>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</si>
  <si>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</si>
  <si>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</si>
  <si>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</si>
  <si>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</si>
  <si>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</si>
  <si>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</si>
  <si>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</si>
  <si>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</si>
  <si>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</si>
  <si>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</si>
  <si>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</si>
  <si>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</si>
  <si>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</si>
  <si>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</si>
  <si>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</si>
  <si>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</si>
  <si>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</si>
  <si>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</si>
  <si>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</si>
  <si>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</si>
  <si>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</si>
  <si>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</si>
  <si>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</si>
  <si>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</si>
  <si>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</si>
  <si>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</si>
  <si>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</si>
  <si>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</si>
  <si>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</si>
  <si>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</si>
  <si>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</si>
  <si>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</si>
  <si>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</si>
  <si>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</si>
  <si>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</si>
  <si>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</si>
  <si>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</si>
  <si>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</si>
  <si>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</si>
  <si>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</si>
  <si>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</si>
  <si>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</si>
  <si>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</si>
  <si>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</si>
  <si>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</si>
  <si>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</si>
  <si>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</si>
  <si>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</si>
  <si>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</si>
  <si>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</si>
  <si>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</si>
  <si>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</si>
  <si>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</si>
  <si>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</si>
  <si>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</si>
  <si>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</si>
  <si>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</si>
  <si>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</si>
  <si>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</si>
  <si>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</si>
  <si>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</si>
  <si>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</si>
  <si>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</si>
  <si>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</si>
  <si>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</si>
  <si>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</si>
  <si>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</si>
  <si>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</si>
  <si>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</si>
  <si>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</si>
  <si>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</si>
  <si>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</si>
  <si>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</si>
  <si>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</si>
  <si>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</si>
  <si>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</si>
  <si>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</si>
  <si>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</si>
  <si>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</si>
  <si>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</si>
  <si>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</si>
  <si>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</si>
  <si>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</si>
  <si>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</si>
  <si>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</si>
  <si>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</si>
  <si>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</si>
  <si>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</si>
  <si>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</si>
  <si>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</si>
  <si>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</si>
  <si>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</si>
  <si>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</si>
  <si>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</si>
  <si>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</si>
  <si>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</si>
  <si>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</si>
  <si>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</si>
  <si>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</si>
  <si>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</si>
  <si>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</si>
  <si>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</si>
  <si>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</si>
  <si>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</si>
  <si>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</si>
  <si>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</si>
  <si>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</si>
  <si>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</si>
  <si>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</si>
  <si>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</si>
  <si>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</si>
  <si>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</si>
  <si>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</si>
  <si>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</si>
  <si>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</si>
  <si>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</si>
  <si>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</si>
  <si>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</si>
  <si>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</si>
  <si>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</si>
  <si>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</si>
  <si>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</si>
  <si>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</si>
  <si>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</si>
  <si>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</si>
  <si>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</si>
  <si>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</si>
  <si>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</si>
  <si>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</si>
  <si>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</si>
  <si>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</si>
  <si>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</si>
  <si>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</si>
  <si>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</si>
  <si>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</si>
  <si>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</si>
  <si>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</si>
  <si>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</si>
  <si>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</si>
  <si>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</si>
  <si>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</si>
  <si>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</si>
  <si>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</si>
  <si>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</si>
  <si>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</si>
  <si>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</si>
  <si>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</si>
  <si>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</si>
  <si>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</si>
  <si>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</si>
  <si>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</si>
  <si>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</si>
  <si>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</si>
  <si>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</si>
  <si>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</si>
  <si>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</si>
  <si>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</si>
  <si>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</si>
  <si>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</si>
  <si>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</si>
  <si>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</si>
  <si>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</si>
  <si>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</si>
  <si>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</si>
  <si>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</si>
  <si>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</si>
  <si>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</si>
  <si>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</si>
  <si>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</si>
  <si>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</si>
  <si>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</si>
  <si>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</si>
  <si>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</si>
  <si>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</si>
  <si>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</si>
  <si>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</si>
  <si>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</si>
  <si>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</si>
  <si>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</si>
  <si>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</si>
  <si>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</si>
  <si>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</si>
  <si>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</si>
  <si>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</si>
  <si>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</si>
  <si>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</si>
  <si>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</si>
  <si>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</si>
  <si>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</si>
  <si>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</si>
  <si>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</si>
  <si>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</si>
  <si>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</si>
  <si>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</si>
  <si>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</si>
  <si>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</si>
  <si>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</si>
  <si>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</si>
  <si>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</si>
  <si>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</si>
  <si>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</si>
  <si>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</si>
  <si>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</si>
  <si>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</si>
  <si>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</si>
  <si>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</si>
  <si>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</si>
  <si>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</si>
  <si>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</si>
  <si>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</si>
  <si>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</si>
  <si>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</si>
  <si>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</si>
  <si>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</si>
  <si>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</si>
  <si>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</si>
  <si>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</si>
  <si>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</si>
  <si>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</si>
  <si>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</si>
  <si>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</si>
  <si>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</si>
  <si>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</si>
  <si>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</si>
  <si>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</si>
  <si>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</si>
  <si>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</si>
  <si>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</si>
  <si>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</si>
  <si>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</si>
  <si>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</si>
  <si>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</si>
  <si>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</si>
  <si>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</si>
  <si>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</si>
  <si>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</si>
  <si>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</si>
  <si>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</si>
  <si>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</si>
  <si>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</si>
  <si>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</si>
  <si>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</si>
  <si>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</si>
  <si>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</si>
  <si>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</si>
  <si>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</si>
  <si>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</si>
  <si>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</si>
  <si>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</si>
  <si>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</si>
  <si>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</si>
  <si>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</si>
  <si>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</si>
  <si>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</si>
  <si>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</si>
  <si>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</si>
  <si>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</si>
  <si>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</si>
  <si>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</si>
  <si>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</si>
  <si>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</si>
  <si>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</si>
  <si>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</si>
  <si>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</si>
  <si>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</si>
  <si>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</si>
  <si>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</si>
  <si>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</si>
  <si>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</si>
  <si>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</si>
  <si>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</si>
  <si>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</si>
  <si>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</si>
  <si>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</si>
  <si>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</si>
  <si>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</si>
  <si>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</si>
  <si>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</si>
  <si>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</si>
  <si>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</si>
  <si>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</si>
  <si>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</si>
  <si>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</si>
  <si>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</si>
  <si>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</si>
  <si>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</si>
  <si>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</si>
  <si>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</si>
  <si>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</si>
  <si>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</si>
  <si>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</si>
  <si>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</si>
  <si>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</si>
  <si>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</si>
  <si>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</si>
  <si>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</si>
  <si>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</si>
  <si>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</si>
  <si>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</si>
  <si>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</si>
  <si>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</si>
  <si>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</si>
  <si>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</si>
  <si>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</si>
  <si>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</si>
  <si>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</si>
  <si>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</si>
  <si>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</si>
  <si>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</si>
  <si>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</si>
  <si>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</si>
  <si>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</si>
  <si>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</si>
  <si>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</si>
  <si>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</si>
  <si>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</si>
  <si>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</si>
  <si>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</si>
  <si>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</si>
  <si>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</si>
  <si>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</si>
  <si>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</si>
  <si>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</si>
  <si>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</si>
  <si>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</si>
  <si>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</si>
  <si>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</si>
  <si>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</si>
  <si>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</si>
  <si>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</si>
  <si>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</si>
  <si>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</si>
  <si>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</si>
  <si>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</si>
  <si>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</si>
  <si>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</si>
  <si>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</si>
  <si>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</si>
  <si>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</si>
  <si>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</si>
  <si>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</si>
  <si>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</si>
  <si>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</si>
  <si>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</si>
  <si>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</si>
  <si>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</si>
  <si>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</si>
  <si>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</si>
  <si>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</si>
  <si>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</si>
  <si>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</si>
  <si>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</si>
  <si>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</si>
  <si>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</si>
  <si>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</si>
  <si>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</si>
  <si>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</si>
  <si>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</si>
  <si>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</si>
  <si>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</si>
  <si>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</si>
  <si>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</si>
  <si>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</si>
  <si>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</si>
  <si>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</si>
  <si>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</si>
  <si>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</si>
  <si>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</si>
  <si>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</si>
  <si>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</si>
  <si>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</si>
  <si>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</si>
  <si>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</si>
  <si>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</si>
  <si>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</si>
  <si>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</si>
  <si>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</si>
  <si>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</si>
  <si>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</si>
  <si>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</si>
  <si>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</si>
  <si>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</si>
  <si>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</si>
  <si>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</si>
  <si>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</si>
  <si>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</si>
  <si>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</si>
  <si>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</si>
  <si>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</si>
  <si>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</si>
  <si>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</si>
  <si>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</si>
  <si>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</si>
  <si>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</si>
  <si>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</si>
  <si>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</si>
  <si>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</si>
  <si>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</si>
  <si>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</si>
  <si>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</si>
  <si>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</si>
  <si>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</si>
  <si>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</si>
  <si>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</si>
  <si>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</si>
  <si>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</si>
  <si>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</si>
  <si>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</si>
  <si>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</si>
  <si>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</si>
  <si>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</si>
  <si>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</si>
  <si>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</si>
  <si>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</si>
  <si>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</si>
  <si>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</si>
  <si>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</si>
  <si>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</si>
  <si>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</si>
  <si>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</si>
  <si>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</si>
  <si>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</si>
  <si>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</si>
  <si>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</si>
  <si>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</si>
  <si>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</si>
  <si>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</si>
  <si>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</si>
  <si>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</si>
  <si>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</si>
  <si>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</si>
  <si>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</si>
  <si>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</si>
  <si>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</si>
  <si>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</si>
  <si>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</si>
  <si>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</si>
  <si>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</si>
  <si>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</si>
  <si>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</si>
  <si>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</si>
  <si>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</si>
  <si>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</si>
  <si>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</si>
  <si>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</si>
  <si>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</si>
  <si>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</si>
  <si>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</si>
  <si>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</si>
  <si>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</si>
  <si>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</si>
  <si>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</si>
  <si>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</si>
  <si>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</si>
  <si>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</si>
  <si>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</si>
  <si>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</si>
  <si>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</si>
  <si>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</si>
  <si>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</si>
  <si>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</si>
  <si>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</si>
  <si>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</si>
  <si>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</si>
  <si>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</si>
  <si>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</si>
  <si>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</si>
  <si>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</si>
  <si>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</si>
  <si>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</si>
  <si>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</si>
  <si>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</si>
  <si>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</si>
  <si>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</si>
  <si>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</si>
  <si>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</si>
  <si>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</si>
  <si>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</si>
  <si>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</si>
  <si>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</si>
  <si>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</si>
  <si>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</si>
  <si>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</si>
  <si>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</si>
  <si>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</si>
  <si>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</si>
  <si>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</si>
  <si>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</si>
  <si>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</si>
  <si>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</si>
  <si>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</si>
  <si>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</si>
  <si>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</si>
  <si>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</si>
  <si>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</si>
  <si>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</si>
  <si>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</si>
  <si>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</si>
  <si>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</si>
  <si>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</si>
  <si>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</si>
  <si>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</si>
  <si>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</si>
  <si>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</si>
  <si>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</si>
  <si>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</si>
  <si>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</si>
  <si>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</si>
  <si>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</si>
  <si>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</si>
  <si>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</si>
  <si>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</si>
  <si>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</si>
  <si>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</si>
  <si>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</si>
  <si>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</si>
  <si>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</si>
  <si>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</si>
  <si>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</si>
  <si>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</si>
  <si>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</si>
  <si>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</si>
  <si>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</si>
  <si>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</si>
  <si>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</si>
  <si>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</si>
  <si>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</si>
  <si>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</si>
  <si>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</si>
  <si>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</si>
  <si>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</si>
  <si>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</si>
  <si>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</si>
  <si>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</si>
  <si>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</si>
  <si>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</si>
  <si>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</si>
  <si>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</si>
  <si>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</si>
  <si>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</si>
  <si>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</si>
  <si>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</si>
  <si>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</si>
  <si>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</si>
  <si>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</si>
  <si>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</si>
  <si>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</si>
  <si>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</si>
  <si>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</si>
  <si>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</si>
  <si>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</si>
  <si>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</si>
  <si>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</si>
  <si>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</si>
  <si>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</si>
  <si>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</si>
  <si>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</si>
  <si>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</si>
  <si>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</si>
  <si>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</si>
  <si>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</si>
  <si>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</si>
  <si>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</si>
  <si>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</si>
  <si>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</si>
  <si>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</si>
  <si>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</si>
  <si>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</si>
  <si>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</si>
  <si>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</si>
  <si>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</si>
  <si>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</si>
  <si>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</si>
  <si>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</si>
  <si>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</si>
  <si>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</si>
  <si>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</si>
  <si>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</si>
  <si>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</si>
  <si>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</si>
  <si>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</si>
  <si>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</si>
  <si>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</si>
  <si>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</si>
  <si>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</si>
  <si>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</si>
  <si>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</si>
  <si>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</si>
  <si>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</si>
  <si>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</si>
  <si>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</si>
  <si>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</si>
  <si>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</si>
  <si>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</si>
  <si>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</si>
  <si>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</si>
  <si>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</si>
  <si>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</si>
  <si>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</si>
  <si>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</si>
  <si>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</si>
  <si>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</si>
  <si>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</si>
  <si>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</si>
  <si>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</si>
  <si>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</si>
  <si>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</si>
  <si>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</si>
  <si>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</si>
  <si>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</si>
  <si>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</si>
  <si>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</si>
  <si>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</si>
  <si>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</si>
  <si>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</si>
  <si>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</si>
  <si>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</si>
  <si>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</si>
  <si>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</si>
  <si>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</si>
  <si>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</si>
  <si>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</si>
  <si>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</si>
  <si>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</si>
  <si>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</si>
  <si>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</si>
  <si>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</si>
  <si>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</si>
  <si>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</si>
  <si>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</si>
  <si>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</si>
  <si>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</si>
  <si>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</si>
  <si>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</si>
  <si>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</si>
  <si>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</si>
  <si>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</si>
  <si>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</si>
  <si>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</si>
  <si>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</si>
  <si>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</si>
  <si>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</si>
  <si>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</si>
  <si>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</si>
  <si>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</si>
  <si>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</si>
  <si>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</si>
  <si>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</si>
  <si>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</si>
  <si>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</si>
  <si>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</si>
  <si>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</si>
  <si>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</si>
  <si>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</si>
  <si>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</si>
  <si>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</si>
  <si>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</si>
  <si>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</si>
  <si>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</si>
  <si>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</si>
  <si>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</si>
  <si>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</si>
  <si>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</si>
  <si>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</si>
  <si>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</si>
  <si>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</si>
  <si>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</si>
  <si>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</si>
  <si>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</si>
  <si>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</si>
  <si>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</si>
  <si>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</si>
  <si>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</si>
  <si>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</si>
  <si>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</si>
  <si>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</si>
  <si>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</si>
  <si>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</si>
  <si>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</si>
  <si>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</si>
  <si>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</si>
  <si>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</si>
  <si>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</si>
  <si>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</si>
  <si>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</si>
  <si>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</si>
  <si>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</si>
  <si>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</si>
  <si>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</si>
  <si>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</si>
  <si>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</si>
  <si>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</si>
  <si>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</si>
  <si>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</si>
  <si>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</si>
  <si>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</si>
  <si>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</si>
  <si>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</si>
  <si>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</si>
  <si>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</si>
  <si>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</si>
  <si>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</si>
  <si>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</si>
  <si>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</si>
  <si>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</si>
  <si>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</si>
  <si>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</si>
  <si>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</si>
  <si>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</si>
  <si>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</si>
  <si>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</si>
  <si>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</si>
  <si>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</si>
  <si>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</si>
  <si>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</si>
  <si>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</si>
  <si>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</si>
  <si>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</si>
  <si>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</si>
  <si>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</si>
  <si>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</si>
  <si>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</si>
  <si>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</si>
  <si>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</si>
  <si>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</si>
  <si>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</si>
  <si>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</si>
  <si>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</si>
  <si>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</si>
  <si>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</si>
  <si>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</si>
  <si>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</si>
  <si>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</si>
  <si>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</si>
  <si>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</si>
  <si>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</si>
  <si>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</si>
  <si>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</si>
  <si>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</si>
  <si>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</si>
  <si>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</si>
  <si>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</si>
  <si>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</si>
  <si>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</si>
  <si>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</si>
  <si>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</si>
  <si>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</si>
  <si>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</si>
  <si>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</si>
  <si>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</si>
  <si>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</si>
  <si>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</si>
  <si>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</si>
  <si>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</si>
  <si>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</si>
  <si>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</si>
  <si>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</si>
  <si>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</si>
  <si>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</si>
  <si>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</si>
  <si>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</si>
  <si>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</si>
  <si>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</si>
  <si>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</si>
  <si>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</si>
  <si>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</si>
  <si>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</si>
  <si>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</si>
  <si>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</si>
  <si>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</si>
  <si>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</si>
  <si>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</si>
  <si>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</si>
  <si>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</si>
  <si>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</si>
  <si>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</si>
  <si>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</si>
  <si>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</si>
  <si>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</si>
  <si>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</si>
  <si>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</si>
  <si>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</si>
  <si>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</si>
  <si>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</si>
  <si>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</si>
  <si>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</si>
  <si>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</si>
  <si>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</si>
  <si>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</si>
  <si>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</si>
  <si>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</si>
  <si>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</si>
  <si>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</si>
  <si>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</si>
  <si>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</si>
  <si>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</si>
  <si>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</si>
  <si>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</si>
  <si>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</si>
  <si>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</si>
  <si>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</si>
  <si>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</si>
  <si>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</si>
  <si>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</si>
  <si>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</si>
  <si>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</si>
  <si>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</si>
  <si>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</si>
  <si>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</si>
  <si>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</si>
  <si>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</si>
  <si>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</si>
  <si>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</si>
  <si>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</si>
  <si>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</si>
  <si>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</si>
  <si>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</si>
  <si>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</si>
  <si>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</si>
  <si>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</si>
  <si>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</si>
  <si>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</si>
  <si>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</si>
  <si>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</si>
  <si>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</si>
  <si>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</si>
  <si>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</si>
  <si>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</si>
  <si>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</si>
  <si>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</si>
  <si>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</si>
  <si>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</si>
  <si>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</si>
  <si>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</si>
  <si>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</si>
  <si>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</si>
  <si>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</si>
  <si>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</si>
  <si>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</si>
  <si>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</si>
  <si>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</si>
  <si>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</si>
  <si>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</si>
  <si>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</si>
  <si>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</si>
  <si>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</si>
  <si>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</si>
  <si>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</si>
  <si>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</si>
  <si>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</si>
  <si>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</si>
  <si>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</si>
  <si>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</si>
  <si>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</si>
  <si>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</si>
  <si>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</si>
  <si>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</si>
  <si>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</si>
  <si>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</si>
  <si>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</si>
  <si>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</si>
  <si>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</si>
  <si>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</si>
  <si>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</si>
  <si>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</si>
  <si>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</si>
  <si>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</si>
  <si>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</si>
  <si>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</si>
  <si>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</si>
  <si>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</si>
  <si>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</si>
  <si>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</si>
  <si>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</si>
  <si>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</si>
  <si>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</si>
  <si>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</si>
  <si>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</si>
  <si>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</si>
  <si>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</si>
  <si>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</si>
  <si>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</si>
  <si>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</si>
  <si>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</si>
  <si>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</si>
  <si>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</si>
  <si>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</si>
  <si>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</si>
  <si>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</si>
  <si>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</si>
  <si>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</si>
  <si>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</si>
  <si>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</si>
  <si>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</si>
  <si>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</si>
  <si>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</si>
  <si>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</si>
  <si>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</si>
  <si>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</si>
  <si>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</si>
  <si>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</si>
  <si>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</si>
  <si>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</si>
  <si>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</si>
  <si>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</si>
  <si>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</si>
  <si>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</si>
  <si>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</si>
  <si>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</si>
  <si>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</si>
  <si>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</si>
  <si>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</si>
  <si>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</si>
  <si>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</si>
  <si>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</si>
  <si>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</si>
  <si>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</si>
  <si>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</si>
  <si>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</si>
  <si>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</si>
  <si>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</si>
  <si>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</si>
  <si>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</si>
  <si>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</si>
  <si>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</si>
  <si>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</si>
  <si>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</si>
  <si>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</si>
  <si>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</si>
  <si>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</si>
  <si>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</si>
  <si>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</si>
  <si>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</si>
  <si>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</si>
  <si>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</si>
  <si>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</si>
  <si>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</si>
  <si>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</si>
  <si>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</si>
  <si>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</si>
  <si>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</si>
  <si>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</si>
  <si>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</si>
  <si>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</si>
  <si>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</si>
  <si>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</si>
  <si>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</si>
  <si>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</si>
  <si>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</si>
  <si>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</si>
  <si>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</si>
  <si>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</si>
  <si>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</si>
  <si>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</si>
  <si>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</si>
  <si>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</si>
  <si>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</si>
  <si>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</si>
  <si>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</si>
  <si>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</si>
  <si>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</si>
  <si>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</si>
  <si>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</si>
  <si>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</si>
  <si>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</si>
  <si>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</si>
  <si>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</si>
  <si>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</si>
  <si>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</si>
  <si>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</si>
  <si>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</si>
  <si>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</si>
  <si>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</si>
  <si>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</si>
  <si>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</si>
  <si>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</si>
  <si>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</si>
  <si>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</si>
  <si>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</si>
  <si>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</si>
  <si>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</si>
  <si>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</si>
  <si>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</si>
  <si>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</si>
  <si>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</si>
  <si>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</si>
  <si>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</si>
  <si>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</si>
  <si>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</si>
  <si>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</si>
  <si>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</si>
  <si>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</si>
  <si>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</si>
  <si>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</si>
  <si>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</si>
  <si>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</si>
  <si>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</si>
  <si>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</si>
  <si>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</si>
  <si>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</si>
  <si>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</si>
  <si>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</si>
  <si>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</si>
  <si>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</si>
  <si>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</si>
  <si>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</si>
  <si>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</si>
  <si>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</si>
  <si>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</si>
  <si>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</si>
  <si>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</si>
  <si>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</si>
  <si>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</si>
  <si>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</si>
  <si>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</si>
  <si>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</si>
  <si>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</si>
  <si>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</si>
  <si>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</si>
  <si>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</si>
  <si>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</si>
  <si>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</si>
  <si>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</si>
  <si>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</si>
  <si>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</si>
  <si>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</si>
  <si>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</si>
  <si>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</si>
  <si>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</si>
  <si>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</si>
  <si>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</si>
  <si>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</si>
  <si>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</si>
  <si>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</si>
  <si>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</si>
  <si>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</si>
  <si>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</si>
  <si>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</si>
  <si>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</si>
  <si>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</si>
  <si>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</si>
  <si>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</si>
  <si>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</si>
  <si>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</si>
  <si>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</si>
  <si>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</si>
  <si>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</si>
  <si>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</si>
  <si>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</si>
  <si>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</si>
  <si>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</si>
  <si>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</si>
  <si>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</si>
  <si>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</si>
  <si>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</si>
  <si>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</si>
  <si>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</si>
  <si>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</si>
  <si>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</si>
  <si>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</si>
  <si>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</si>
  <si>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</si>
  <si>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</si>
  <si>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</si>
  <si>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</si>
  <si>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</si>
  <si>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</si>
  <si>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</si>
  <si>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</si>
  <si>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</si>
  <si>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</si>
  <si>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</si>
  <si>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</si>
  <si>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</si>
  <si>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</si>
  <si>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</si>
  <si>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</si>
  <si>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</si>
  <si>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</si>
  <si>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</si>
  <si>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</si>
  <si>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</si>
  <si>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</si>
  <si>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</si>
  <si>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</si>
  <si>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</si>
  <si>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</si>
  <si>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</si>
  <si>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</si>
  <si>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</si>
  <si>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</si>
  <si>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</si>
  <si>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</si>
  <si>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</si>
  <si>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</si>
  <si>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</si>
  <si>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</si>
  <si>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</si>
  <si>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</si>
  <si>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</si>
  <si>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</si>
  <si>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</si>
  <si>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</si>
  <si>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</si>
  <si>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</si>
  <si>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</si>
  <si>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</si>
  <si>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</si>
  <si>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</si>
  <si>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</si>
  <si>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</si>
  <si>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</si>
  <si>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</si>
  <si>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</si>
  <si>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</si>
  <si>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</si>
  <si>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</si>
  <si>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</si>
  <si>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</si>
  <si>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</si>
  <si>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</si>
  <si>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</si>
  <si>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</si>
  <si>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</si>
  <si>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</si>
  <si>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</si>
  <si>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</si>
  <si>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</si>
  <si>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</si>
  <si>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</si>
  <si>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</si>
  <si>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</si>
  <si>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</si>
  <si>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</si>
  <si>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</si>
  <si>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</si>
  <si>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</si>
  <si>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</si>
  <si>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</si>
  <si>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</si>
  <si>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</si>
  <si>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</si>
  <si>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</si>
  <si>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</si>
  <si>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</si>
  <si>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</si>
  <si>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</si>
  <si>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</si>
  <si>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</si>
  <si>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</si>
  <si>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</si>
  <si>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</si>
  <si>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</si>
  <si>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</si>
  <si>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</si>
  <si>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</si>
  <si>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</si>
  <si>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</si>
  <si>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</si>
  <si>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</si>
  <si>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</si>
  <si>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</si>
  <si>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</si>
  <si>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</si>
  <si>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</si>
  <si>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</si>
  <si>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</si>
  <si>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</si>
  <si>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</si>
  <si>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</si>
  <si>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</si>
  <si>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</si>
  <si>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</si>
  <si>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</si>
  <si>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</si>
  <si>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</si>
  <si>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</si>
  <si>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</si>
  <si>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</si>
  <si>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</si>
  <si>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</si>
  <si>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</si>
  <si>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</si>
  <si>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</si>
  <si>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</si>
  <si>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</si>
  <si>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</si>
  <si>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</si>
  <si>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</si>
  <si>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</si>
  <si>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</si>
  <si>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</si>
  <si>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</si>
  <si>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</si>
  <si>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</si>
  <si>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</si>
  <si>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</si>
  <si>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</si>
  <si>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</si>
  <si>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</si>
  <si>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</si>
  <si>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</si>
  <si>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</si>
  <si>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</si>
  <si>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</si>
  <si>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</si>
  <si>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</si>
  <si>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</si>
  <si>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</si>
  <si>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</si>
  <si>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</si>
  <si>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</si>
  <si>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</si>
  <si>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</si>
  <si>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</si>
  <si>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</si>
  <si>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</si>
  <si>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</si>
  <si>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</si>
  <si>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</si>
  <si>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</si>
  <si>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</si>
  <si>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</si>
  <si>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</si>
  <si>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</si>
  <si>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</si>
  <si>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</si>
  <si>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</si>
  <si>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</si>
  <si>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</si>
  <si>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</si>
  <si>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</si>
  <si>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</si>
  <si>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</si>
  <si>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</si>
  <si>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</si>
  <si>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</si>
  <si>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</si>
  <si>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</si>
  <si>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</si>
  <si>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</si>
  <si>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</si>
  <si>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</si>
  <si>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</si>
  <si>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</si>
  <si>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</si>
  <si>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</si>
  <si>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</si>
  <si>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</si>
  <si>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</si>
  <si>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</si>
  <si>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</si>
  <si>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</si>
  <si>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</si>
  <si>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</si>
  <si>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</si>
  <si>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</si>
  <si>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</si>
  <si>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</si>
  <si>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</si>
  <si>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</si>
  <si>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</si>
  <si>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</si>
  <si>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</si>
  <si>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</si>
  <si>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</si>
  <si>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</si>
  <si>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</si>
  <si>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</si>
  <si>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</si>
  <si>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</si>
  <si>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</si>
  <si>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</si>
  <si>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</si>
  <si>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</si>
  <si>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</si>
  <si>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</si>
  <si>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</si>
  <si>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</si>
  <si>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</si>
  <si>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</si>
  <si>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</si>
  <si>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</si>
  <si>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</si>
  <si>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</si>
  <si>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</si>
  <si>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</si>
  <si>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</si>
  <si>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</si>
  <si>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</si>
  <si>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</si>
  <si>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</si>
  <si>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</si>
  <si>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</si>
  <si>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</si>
  <si>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</si>
  <si>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</si>
  <si>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</si>
  <si>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</si>
  <si>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</si>
  <si>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</si>
  <si>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</si>
  <si>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</si>
  <si>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</si>
  <si>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</si>
  <si>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</si>
  <si>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</si>
  <si>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</si>
  <si>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</si>
  <si>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</si>
  <si>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</si>
  <si>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</si>
  <si>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</si>
  <si>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</si>
  <si>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</si>
  <si>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</si>
  <si>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</si>
  <si>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</si>
  <si>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</si>
  <si>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</si>
  <si>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</si>
  <si>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</si>
  <si>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</si>
  <si>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</si>
  <si>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</si>
  <si>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</si>
  <si>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</si>
  <si>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</si>
  <si>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</si>
  <si>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</si>
  <si>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</si>
  <si>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</si>
  <si>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</si>
  <si>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</si>
  <si>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</si>
  <si>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</si>
  <si>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</si>
  <si>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</si>
  <si>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</si>
  <si>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</si>
  <si>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</si>
  <si>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</si>
  <si>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</si>
  <si>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</si>
  <si>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</si>
  <si>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</si>
  <si>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</si>
  <si>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</si>
  <si>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</si>
  <si>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</si>
  <si>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</si>
  <si>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</si>
  <si>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</si>
  <si>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</si>
  <si>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</si>
  <si>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</si>
  <si>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</si>
  <si>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</si>
  <si>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</si>
  <si>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</si>
  <si>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</si>
  <si>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</si>
  <si>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</si>
  <si>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</si>
  <si>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</si>
  <si>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</si>
  <si>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</si>
  <si>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</si>
  <si>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</si>
  <si>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</si>
  <si>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</si>
  <si>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</si>
  <si>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</si>
  <si>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</si>
  <si>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</si>
  <si>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</si>
  <si>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</si>
  <si>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</si>
  <si>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</si>
  <si>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</si>
  <si>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</si>
  <si>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</si>
  <si>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</si>
  <si>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</si>
  <si>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</si>
  <si>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</si>
  <si>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</si>
  <si>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</si>
  <si>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</si>
  <si>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</si>
  <si>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</si>
  <si>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</si>
  <si>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</si>
  <si>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</si>
  <si>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</si>
  <si>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</si>
  <si>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</si>
  <si>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</si>
  <si>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</si>
  <si>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</si>
  <si>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</si>
  <si>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</si>
  <si>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</si>
  <si>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</si>
  <si>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</si>
  <si>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</si>
  <si>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</si>
  <si>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</si>
  <si>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</si>
  <si>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</si>
  <si>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</si>
  <si>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</si>
  <si>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</si>
  <si>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</si>
  <si>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</si>
  <si>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</si>
  <si>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</si>
  <si>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</si>
  <si>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</si>
  <si>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</si>
  <si>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</si>
  <si>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</si>
  <si>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</si>
  <si>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</si>
  <si>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</si>
  <si>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</si>
  <si>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</si>
  <si>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</si>
  <si>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</si>
  <si>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</si>
  <si>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</si>
  <si>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</si>
  <si>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</si>
  <si>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</si>
  <si>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</si>
  <si>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</si>
  <si>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</si>
  <si>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</si>
  <si>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</si>
  <si>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</si>
  <si>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</si>
  <si>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</si>
  <si>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</si>
  <si>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</si>
  <si>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</si>
  <si>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</si>
  <si>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</si>
  <si>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</si>
  <si>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</si>
  <si>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</si>
  <si>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</si>
  <si>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</si>
  <si>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</si>
  <si>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</si>
  <si>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</si>
  <si>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</si>
  <si>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</si>
  <si>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</si>
  <si>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</si>
  <si>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</si>
  <si>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</si>
  <si>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</si>
  <si>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</si>
  <si>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</si>
  <si>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</si>
  <si>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</si>
  <si>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</si>
  <si>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</si>
  <si>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</si>
  <si>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</si>
  <si>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</si>
  <si>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</si>
  <si>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</si>
  <si>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</si>
  <si>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</si>
  <si>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</si>
  <si>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</si>
  <si>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</si>
  <si>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</si>
  <si>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</si>
  <si>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</si>
  <si>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</si>
  <si>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</si>
  <si>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</si>
  <si>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</si>
  <si>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</si>
  <si>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</si>
  <si>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</si>
  <si>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</si>
  <si>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</si>
  <si>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</si>
  <si>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</si>
  <si>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</si>
  <si>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</si>
  <si>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</si>
  <si>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</si>
  <si>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</si>
  <si>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</si>
  <si>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</si>
  <si>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</si>
  <si>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</si>
  <si>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</si>
  <si>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</si>
  <si>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</si>
  <si>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</si>
  <si>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</si>
  <si>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</si>
  <si>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</si>
  <si>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</si>
  <si>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</si>
  <si>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</si>
  <si>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</si>
  <si>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</si>
  <si>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</si>
  <si>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</si>
  <si>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</si>
  <si>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</si>
  <si>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</si>
  <si>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</si>
  <si>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</si>
  <si>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</si>
  <si>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</si>
  <si>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</si>
  <si>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</si>
  <si>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</si>
  <si>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</si>
  <si>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</si>
  <si>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</si>
  <si>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</si>
  <si>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</si>
  <si>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</si>
  <si>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</si>
  <si>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</si>
  <si>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</si>
  <si>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</si>
  <si>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</si>
  <si>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</si>
  <si>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</si>
  <si>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</si>
  <si>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</si>
  <si>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</si>
  <si>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</si>
  <si>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</si>
  <si>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</si>
  <si>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</si>
  <si>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</si>
  <si>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</si>
  <si>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</si>
  <si>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</si>
  <si>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</si>
  <si>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</si>
  <si>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</si>
  <si>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</si>
  <si>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</si>
  <si>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</si>
  <si>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</si>
  <si>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</si>
  <si>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</si>
  <si>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</si>
  <si>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</si>
  <si>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</si>
  <si>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</si>
  <si>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</si>
  <si>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</si>
  <si>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</si>
  <si>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</si>
  <si>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</si>
  <si>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</si>
  <si>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</si>
  <si>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</si>
  <si>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</si>
  <si>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</si>
  <si>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</si>
  <si>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</si>
  <si>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</si>
  <si>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</si>
  <si>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</si>
  <si>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</si>
  <si>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</si>
  <si>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</si>
  <si>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</si>
  <si>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</si>
  <si>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</si>
  <si>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</si>
  <si>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</si>
  <si>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</si>
  <si>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</si>
  <si>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</si>
  <si>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</si>
  <si>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</si>
  <si>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</si>
  <si>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</si>
  <si>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</si>
  <si>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</si>
  <si>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</si>
  <si>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</si>
  <si>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</si>
  <si>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</si>
  <si>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</si>
  <si>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</si>
  <si>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</si>
  <si>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</si>
  <si>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</si>
  <si>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</si>
  <si>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</si>
  <si>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</si>
  <si>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</si>
  <si>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</si>
  <si>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</si>
  <si>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</si>
  <si>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</si>
  <si>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</si>
  <si>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</si>
  <si>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</si>
  <si>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</si>
  <si>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</si>
  <si>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</si>
  <si>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</si>
  <si>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</si>
  <si>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</si>
  <si>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</si>
  <si>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</si>
  <si>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</si>
  <si>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</si>
  <si>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</si>
  <si>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</si>
  <si>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</si>
  <si>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</si>
  <si>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</si>
  <si>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</si>
  <si>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</si>
  <si>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</si>
  <si>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</si>
  <si>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</si>
  <si>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</si>
  <si>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</si>
  <si>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</si>
  <si>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</si>
  <si>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</si>
  <si>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</si>
  <si>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</si>
  <si>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</si>
  <si>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</si>
  <si>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</si>
  <si>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</si>
  <si>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</si>
  <si>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</si>
  <si>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</si>
  <si>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</si>
  <si>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</si>
  <si>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</si>
  <si>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</si>
  <si>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</si>
  <si>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</si>
  <si>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</si>
  <si>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</si>
  <si>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</si>
  <si>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</si>
  <si>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</si>
  <si>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</si>
  <si>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</si>
  <si>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</si>
  <si>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</si>
  <si>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</si>
  <si>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</si>
  <si>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</si>
  <si>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</si>
  <si>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</si>
  <si>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</si>
  <si>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</si>
  <si>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</si>
  <si>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</si>
  <si>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</si>
  <si>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</si>
  <si>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</si>
  <si>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</si>
  <si>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</si>
  <si>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</si>
  <si>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</si>
  <si>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</si>
  <si>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</si>
  <si>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</si>
  <si>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</si>
  <si>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</si>
  <si>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</si>
  <si>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</si>
  <si>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</si>
  <si>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</si>
  <si>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</si>
  <si>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</si>
  <si>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</si>
  <si>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</si>
  <si>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</si>
  <si>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</si>
  <si>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</si>
  <si>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</si>
  <si>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</si>
  <si>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</si>
  <si>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</si>
  <si>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</si>
  <si>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</si>
  <si>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</si>
  <si>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</si>
  <si>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</si>
  <si>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</si>
  <si>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</si>
  <si>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</si>
  <si>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</si>
  <si>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</si>
  <si>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</si>
  <si>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</si>
  <si>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</si>
  <si>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</si>
  <si>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</si>
  <si>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</si>
  <si>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</si>
  <si>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</si>
  <si>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</si>
  <si>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</si>
  <si>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</si>
  <si>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</si>
  <si>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</si>
  <si>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</si>
  <si>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</si>
  <si>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</si>
  <si>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</si>
  <si>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</si>
  <si>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</si>
  <si>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</si>
  <si>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</si>
  <si>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</si>
  <si>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</si>
  <si>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</si>
  <si>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</si>
  <si>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</si>
  <si>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</si>
  <si>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</si>
  <si>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</si>
  <si>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</si>
  <si>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</si>
  <si>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</si>
  <si>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</si>
  <si>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</si>
  <si>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</si>
  <si>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</si>
  <si>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</si>
  <si>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</si>
  <si>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</si>
  <si>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</si>
  <si>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</si>
  <si>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</si>
  <si>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</si>
  <si>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</si>
  <si>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</si>
  <si>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</si>
  <si>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</si>
  <si>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</si>
  <si>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</si>
  <si>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</si>
  <si>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</si>
  <si>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</si>
  <si>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</si>
  <si>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</si>
  <si>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</si>
  <si>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</si>
  <si>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</si>
  <si>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</si>
  <si>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</si>
  <si>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</si>
  <si>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</si>
  <si>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</si>
  <si>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</si>
  <si>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</si>
  <si>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</si>
  <si>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</si>
  <si>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</si>
  <si>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</si>
  <si>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</si>
  <si>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</si>
  <si>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</si>
  <si>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</si>
  <si>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</si>
  <si>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</si>
  <si>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</si>
  <si>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</si>
  <si>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</si>
  <si>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</si>
  <si>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</si>
  <si>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</si>
  <si>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</si>
  <si>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</si>
  <si>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</si>
  <si>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</si>
  <si>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</si>
  <si>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</si>
  <si>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</si>
  <si>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</si>
  <si>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</si>
  <si>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</si>
  <si>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</si>
  <si>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</si>
  <si>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</si>
  <si>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</si>
  <si>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</si>
  <si>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</si>
  <si>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</si>
  <si>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</si>
  <si>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</si>
  <si>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</si>
  <si>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</si>
  <si>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</si>
  <si>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</si>
  <si>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</si>
  <si>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</si>
  <si>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</si>
  <si>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</si>
  <si>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</si>
  <si>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</si>
  <si>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</si>
  <si>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</si>
  <si>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</si>
  <si>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</si>
  <si>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</si>
  <si>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</si>
  <si>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</si>
  <si>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</si>
  <si>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</si>
  <si>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</si>
  <si>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</si>
  <si>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</si>
  <si>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</si>
  <si>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</si>
  <si>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</si>
  <si>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</si>
  <si>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</si>
  <si>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</si>
  <si>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</si>
  <si>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</si>
  <si>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</si>
  <si>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</si>
  <si>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</si>
  <si>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</si>
  <si>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</si>
  <si>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</si>
  <si>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</si>
  <si>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</si>
  <si>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</si>
  <si>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</si>
  <si>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</si>
  <si>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</si>
  <si>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</si>
  <si>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</si>
  <si>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</si>
  <si>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</si>
  <si>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</si>
  <si>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</si>
  <si>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</si>
  <si>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</si>
  <si>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</si>
  <si>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</si>
  <si>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</si>
  <si>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</si>
  <si>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</si>
  <si>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</si>
  <si>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</si>
  <si>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</si>
  <si>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</si>
  <si>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</si>
  <si>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</si>
  <si>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</si>
  <si>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</si>
  <si>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</si>
  <si>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</si>
  <si>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</si>
  <si>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</si>
  <si>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</si>
  <si>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</si>
  <si>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</si>
  <si>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</si>
  <si>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</si>
  <si>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</si>
  <si>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</si>
  <si>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</si>
  <si>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</si>
  <si>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</si>
  <si>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</si>
  <si>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</si>
  <si>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</si>
  <si>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</si>
  <si>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</si>
  <si>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</si>
  <si>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</si>
  <si>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</si>
  <si>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</si>
  <si>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</si>
  <si>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</si>
  <si>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</si>
  <si>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</si>
  <si>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</si>
  <si>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</si>
  <si>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</si>
  <si>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</si>
  <si>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</si>
  <si>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</si>
  <si>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</si>
  <si>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</si>
  <si>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</si>
  <si>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</si>
  <si>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</si>
  <si>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</si>
  <si>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</si>
  <si>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</si>
  <si>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</si>
  <si>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</si>
  <si>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</si>
  <si>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</si>
  <si>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</si>
  <si>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</si>
  <si>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</si>
  <si>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</si>
  <si>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</si>
  <si>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</si>
  <si>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</si>
  <si>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</si>
  <si>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</si>
  <si>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</si>
  <si>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</si>
  <si>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</si>
  <si>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</si>
  <si>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</si>
  <si>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</si>
  <si>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</si>
  <si>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</si>
  <si>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</si>
  <si>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</si>
  <si>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</si>
  <si>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</si>
  <si>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</si>
  <si>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</si>
  <si>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</si>
  <si>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</si>
  <si>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</si>
  <si>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</si>
  <si>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</si>
  <si>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</si>
  <si>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</si>
  <si>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</si>
  <si>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</si>
  <si>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</si>
  <si>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</si>
  <si>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</si>
  <si>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</si>
  <si>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</si>
  <si>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</si>
  <si>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</si>
  <si>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</si>
  <si>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</si>
  <si>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</si>
  <si>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</si>
  <si>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</si>
  <si>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</si>
  <si>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</si>
  <si>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</si>
  <si>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</si>
  <si>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</si>
  <si>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</si>
  <si>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</si>
  <si>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</si>
  <si>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</si>
  <si>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</si>
  <si>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</si>
  <si>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</si>
  <si>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</si>
  <si>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</si>
  <si>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</si>
  <si>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</si>
  <si>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</si>
  <si>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</si>
  <si>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</si>
  <si>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</si>
  <si>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</si>
  <si>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</si>
  <si>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</si>
  <si>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</si>
  <si>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</si>
  <si>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</si>
  <si>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</si>
  <si>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</si>
  <si>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</si>
  <si>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</si>
  <si>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</si>
  <si>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</si>
  <si>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</si>
  <si>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</si>
  <si>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</si>
  <si>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</si>
  <si>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</si>
  <si>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</si>
  <si>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</si>
  <si>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</si>
  <si>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</si>
  <si>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</si>
  <si>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</si>
  <si>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</si>
  <si>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</si>
  <si>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</si>
  <si>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</si>
  <si>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</si>
  <si>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</si>
  <si>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</si>
  <si>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</si>
  <si>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</si>
  <si>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</si>
  <si>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</si>
  <si>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</si>
  <si>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</si>
  <si>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</si>
  <si>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</si>
  <si>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</si>
  <si>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</si>
  <si>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</si>
  <si>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</si>
  <si>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</si>
  <si>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</si>
  <si>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</si>
  <si>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</si>
  <si>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</si>
  <si>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</si>
  <si>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</si>
  <si>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</si>
  <si>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</si>
  <si>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</si>
  <si>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</si>
  <si>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</si>
  <si>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</si>
  <si>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</si>
  <si>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</si>
  <si>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</si>
  <si>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</si>
  <si>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</si>
  <si>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</si>
  <si>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</si>
  <si>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</si>
  <si>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</si>
  <si>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</si>
  <si>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</si>
  <si>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</si>
  <si>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</si>
  <si>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</si>
  <si>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</si>
  <si>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</si>
  <si>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</si>
  <si>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</si>
  <si>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</si>
  <si>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</si>
  <si>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</si>
  <si>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</si>
  <si>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</si>
  <si>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</si>
  <si>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</si>
  <si>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</si>
  <si>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</si>
  <si>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</si>
  <si>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</si>
  <si>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</si>
  <si>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</si>
  <si>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</si>
  <si>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</si>
  <si>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</si>
  <si>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</si>
  <si>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</si>
  <si>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</si>
  <si>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</si>
  <si>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</si>
  <si>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</si>
  <si>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</si>
  <si>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</si>
  <si>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</si>
  <si>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</si>
  <si>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</si>
  <si>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</si>
  <si>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</si>
  <si>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</si>
  <si>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</si>
  <si>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</si>
  <si>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</si>
  <si>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</si>
  <si>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</si>
  <si>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</si>
  <si>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</si>
  <si>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</si>
  <si>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</si>
  <si>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</si>
  <si>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</si>
  <si>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</si>
  <si>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</si>
  <si>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</si>
  <si>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</si>
  <si>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</si>
  <si>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</si>
  <si>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</si>
  <si>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</si>
  <si>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</si>
  <si>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</si>
  <si>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</si>
  <si>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</si>
  <si>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</si>
  <si>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</si>
  <si>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</si>
  <si>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</si>
  <si>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</si>
  <si>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</si>
  <si>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</si>
  <si>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</si>
  <si>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</si>
  <si>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</si>
  <si>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</si>
  <si>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</si>
  <si>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</si>
  <si>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</si>
  <si>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</si>
  <si>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</si>
  <si>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</si>
  <si>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</si>
  <si>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</si>
  <si>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</si>
  <si>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</si>
  <si>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</si>
  <si>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</si>
  <si>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</si>
  <si>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</si>
  <si>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</si>
  <si>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</si>
  <si>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</si>
  <si>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</si>
  <si>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</si>
  <si>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</si>
  <si>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</si>
  <si>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</si>
  <si>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</si>
  <si>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</si>
  <si>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</si>
  <si>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</si>
  <si>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</si>
  <si>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</si>
  <si>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</si>
  <si>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</si>
  <si>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</si>
  <si>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</si>
  <si>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</si>
  <si>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</si>
  <si>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</si>
  <si>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</si>
  <si>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</si>
  <si>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</si>
  <si>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</si>
  <si>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</si>
  <si>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</si>
  <si>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</si>
  <si>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</si>
  <si>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</si>
  <si>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</si>
  <si>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</si>
  <si>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</si>
  <si>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</si>
  <si>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</si>
  <si>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</si>
  <si>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</si>
  <si>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</si>
  <si>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</si>
  <si>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</si>
  <si>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</si>
  <si>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</si>
  <si>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</si>
  <si>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</si>
  <si>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</si>
  <si>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</si>
  <si>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</si>
  <si>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</si>
  <si>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</si>
  <si>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</si>
  <si>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</si>
  <si>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</si>
  <si>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</si>
  <si>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</si>
  <si>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</si>
  <si>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</si>
  <si>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</si>
  <si>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</si>
  <si>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</si>
  <si>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</si>
  <si>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</si>
  <si>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</si>
  <si>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</si>
  <si>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</si>
  <si>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</si>
  <si>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</si>
  <si>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</si>
  <si>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</si>
  <si>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</si>
  <si>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</si>
  <si>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</si>
  <si>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</si>
  <si>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</si>
  <si>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</si>
  <si>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</si>
  <si>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</si>
  <si>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</si>
  <si>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</si>
  <si>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</si>
  <si>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</si>
  <si>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</si>
  <si>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</si>
  <si>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</si>
  <si>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</si>
  <si>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</si>
  <si>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</si>
  <si>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</si>
  <si>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</si>
  <si>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</si>
  <si>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</si>
  <si>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</si>
  <si>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</si>
  <si>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</si>
  <si>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</si>
  <si>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</si>
  <si>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</si>
  <si>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</si>
  <si>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</si>
  <si>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</si>
  <si>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</si>
  <si>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</si>
  <si>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</si>
  <si>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</si>
  <si>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</si>
  <si>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</si>
  <si>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</si>
  <si>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</si>
  <si>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</si>
  <si>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</si>
  <si>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</si>
  <si>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</si>
  <si>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</si>
  <si>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</si>
  <si>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</si>
  <si>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</si>
  <si>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</si>
  <si>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</si>
  <si>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</si>
  <si>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</si>
  <si>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</si>
  <si>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</si>
  <si>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</si>
  <si>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</si>
  <si>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</si>
  <si>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</si>
  <si>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</si>
  <si>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</si>
  <si>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</si>
  <si>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</si>
  <si>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</si>
  <si>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</si>
  <si>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</si>
  <si>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</si>
  <si>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</si>
  <si>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</si>
  <si>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</si>
  <si>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</si>
  <si>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</si>
  <si>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</si>
  <si>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</si>
  <si>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</si>
  <si>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</si>
  <si>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</si>
  <si>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</si>
  <si>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</si>
  <si>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</si>
  <si>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</si>
  <si>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</si>
  <si>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</si>
  <si>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</si>
  <si>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</si>
  <si>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</si>
  <si>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</si>
  <si>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</si>
  <si>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</si>
  <si>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</si>
  <si>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</si>
  <si>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</si>
  <si>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</si>
  <si>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</si>
  <si>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</si>
  <si>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</si>
  <si>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</si>
  <si>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</si>
  <si>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</si>
  <si>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</si>
  <si>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</si>
  <si>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</si>
  <si>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</si>
  <si>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</si>
  <si>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</si>
  <si>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</si>
  <si>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</si>
  <si>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</si>
  <si>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</si>
  <si>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</si>
  <si>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</si>
  <si>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</si>
  <si>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</si>
  <si>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</si>
  <si>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</si>
  <si>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</si>
  <si>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</si>
  <si>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</si>
  <si>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</si>
  <si>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</si>
  <si>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</si>
  <si>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</si>
  <si>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</si>
  <si>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</si>
  <si>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</si>
  <si>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</si>
  <si>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</si>
  <si>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</si>
  <si>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</si>
  <si>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</si>
  <si>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</si>
  <si>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</si>
  <si>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</si>
  <si>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</si>
  <si>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</si>
  <si>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</si>
  <si>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</si>
  <si>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</si>
  <si>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</si>
  <si>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</si>
  <si>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</si>
  <si>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</si>
  <si>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</si>
  <si>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</si>
  <si>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</si>
  <si>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</si>
  <si>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</si>
  <si>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</si>
  <si>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</si>
  <si>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</si>
  <si>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</si>
  <si>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</si>
  <si>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</si>
  <si>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</si>
  <si>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</si>
  <si>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</si>
  <si>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</si>
  <si>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</si>
  <si>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</si>
  <si>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</si>
  <si>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</si>
  <si>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</si>
  <si>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</si>
  <si>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</si>
  <si>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</si>
  <si>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</si>
  <si>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</si>
  <si>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</si>
  <si>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</si>
  <si>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</si>
  <si>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</si>
  <si>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</si>
  <si>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</si>
  <si>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</si>
  <si>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</si>
  <si>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</si>
  <si>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</si>
  <si>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</si>
  <si>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</si>
  <si>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</si>
  <si>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</si>
  <si>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</si>
  <si>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</si>
  <si>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</si>
  <si>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</si>
  <si>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</si>
  <si>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</si>
  <si>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</si>
  <si>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</si>
  <si>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</si>
  <si>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</si>
  <si>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</si>
  <si>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</si>
  <si>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</si>
  <si>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</si>
  <si>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</si>
  <si>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</si>
  <si>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</si>
  <si>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</si>
  <si>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</si>
  <si>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</si>
  <si>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</si>
  <si>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</si>
  <si>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</si>
  <si>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</si>
  <si>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</si>
  <si>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</si>
  <si>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</si>
  <si>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</si>
  <si>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</si>
  <si>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</si>
  <si>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</si>
  <si>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</si>
  <si>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</si>
  <si>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</si>
  <si>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</si>
  <si>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</si>
  <si>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</si>
  <si>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</si>
  <si>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</si>
  <si>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</si>
  <si>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</si>
  <si>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</si>
  <si>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</si>
  <si>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</si>
  <si>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</si>
  <si>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</si>
  <si>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</si>
  <si>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</si>
  <si>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</si>
  <si>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</si>
  <si>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</si>
  <si>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</si>
  <si>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</si>
  <si>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</si>
  <si>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</si>
  <si>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</si>
  <si>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</si>
  <si>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</si>
  <si>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</si>
  <si>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</si>
  <si>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</si>
  <si>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</si>
  <si>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</si>
  <si>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</si>
  <si>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</si>
  <si>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</si>
  <si>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</si>
  <si>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</si>
  <si>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</si>
  <si>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</si>
  <si>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</si>
  <si>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</si>
  <si>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</si>
  <si>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</si>
  <si>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</si>
  <si>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</si>
  <si>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</si>
  <si>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</si>
  <si>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</si>
  <si>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</si>
  <si>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</si>
  <si>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</si>
  <si>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</si>
  <si>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</si>
  <si>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</si>
  <si>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</si>
  <si>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</si>
  <si>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</si>
  <si>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</si>
  <si>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</si>
  <si>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</si>
  <si>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</si>
  <si>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</si>
  <si>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</si>
  <si>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</si>
  <si>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</si>
  <si>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</si>
  <si>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</si>
  <si>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</si>
  <si>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</si>
  <si>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</si>
  <si>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</si>
  <si>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</si>
  <si>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</si>
  <si>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</si>
  <si>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</si>
  <si>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</si>
  <si>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</si>
  <si>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</si>
  <si>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</si>
  <si>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</si>
  <si>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</si>
  <si>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</si>
  <si>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</si>
  <si>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</si>
  <si>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</si>
  <si>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</si>
  <si>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</si>
  <si>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</si>
  <si>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</si>
  <si>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</si>
  <si>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</si>
  <si>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</si>
  <si>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</si>
  <si>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</si>
  <si>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</si>
  <si>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</si>
  <si>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</si>
  <si>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</si>
  <si>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</si>
  <si>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</si>
  <si>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</si>
  <si>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</si>
  <si>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</si>
  <si>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</si>
  <si>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</si>
  <si>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</si>
  <si>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</si>
  <si>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</si>
  <si>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</si>
  <si>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</si>
  <si>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</si>
  <si>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</si>
  <si>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</si>
  <si>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</si>
  <si>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</si>
  <si>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</si>
  <si>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</si>
  <si>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</si>
  <si>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</si>
  <si>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</si>
  <si>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</si>
  <si>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</si>
  <si>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</si>
  <si>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</si>
  <si>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</si>
  <si>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</si>
  <si>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</si>
  <si>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</si>
  <si>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</si>
  <si>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</si>
  <si>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</si>
  <si>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</si>
  <si>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</si>
  <si>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</si>
  <si>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</si>
  <si>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</si>
  <si>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</si>
  <si>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</si>
  <si>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</si>
  <si>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</si>
  <si>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</si>
  <si>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</si>
  <si>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</si>
  <si>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</si>
  <si>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</si>
  <si>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</si>
  <si>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</si>
  <si>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</si>
  <si>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</si>
  <si>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</si>
  <si>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</si>
  <si>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</si>
  <si>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</si>
  <si>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</si>
  <si>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</si>
  <si>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</si>
  <si>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</si>
  <si>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</si>
  <si>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</si>
  <si>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</si>
  <si>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</si>
  <si>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</si>
  <si>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</si>
  <si>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</si>
  <si>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</si>
  <si>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</si>
  <si>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</si>
  <si>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</si>
  <si>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</si>
  <si>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</si>
  <si>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</si>
  <si>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</si>
  <si>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</si>
  <si>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</si>
  <si>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</si>
  <si>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</si>
  <si>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</si>
  <si>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</si>
  <si>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</si>
  <si>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</si>
  <si>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</si>
  <si>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</si>
  <si>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</si>
  <si>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</si>
  <si>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</si>
  <si>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</si>
  <si>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</si>
  <si>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</si>
  <si>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</si>
  <si>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</si>
  <si>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</si>
  <si>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</si>
  <si>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</si>
  <si>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</si>
  <si>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</si>
  <si>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</si>
  <si>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</si>
  <si>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</si>
  <si>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</si>
  <si>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</si>
  <si>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</si>
  <si>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</si>
  <si>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</si>
  <si>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</si>
  <si>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</si>
  <si>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</si>
  <si>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</si>
  <si>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</si>
  <si>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</si>
  <si>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</si>
  <si>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</si>
  <si>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</si>
  <si>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</si>
  <si>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</si>
  <si>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</si>
  <si>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</si>
  <si>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</si>
  <si>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</si>
  <si>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</si>
  <si>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</si>
  <si>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</si>
  <si>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</si>
  <si>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</si>
  <si>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</si>
  <si>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</si>
  <si>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</si>
  <si>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</si>
  <si>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</si>
  <si>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</si>
  <si>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</si>
  <si>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</si>
  <si>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</si>
  <si>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</si>
  <si>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</si>
  <si>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</si>
  <si>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</si>
  <si>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</si>
  <si>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</si>
  <si>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</si>
  <si>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</si>
  <si>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</si>
  <si>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</si>
  <si>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</si>
  <si>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</si>
  <si>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</si>
  <si>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</si>
  <si>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</si>
  <si>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</si>
  <si>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</si>
  <si>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</si>
  <si>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</si>
  <si>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</si>
  <si>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</si>
  <si>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</si>
  <si>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</si>
  <si>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</si>
  <si>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</si>
  <si>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</si>
  <si>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</si>
  <si>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</si>
  <si>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</si>
  <si>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</si>
  <si>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</si>
  <si>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</si>
  <si>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</si>
  <si>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</si>
  <si>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</si>
  <si>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</si>
  <si>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</si>
  <si>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</si>
  <si>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</si>
  <si>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</si>
  <si>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</si>
  <si>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</si>
  <si>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</si>
  <si>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</si>
  <si>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</si>
  <si>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</si>
  <si>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</si>
  <si>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</si>
  <si>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</si>
  <si>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</si>
  <si>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</si>
  <si>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</si>
  <si>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</si>
  <si>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</si>
  <si>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</si>
  <si>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</si>
  <si>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</si>
  <si>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</si>
  <si>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</si>
  <si>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</si>
  <si>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</si>
  <si>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</si>
  <si>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</si>
  <si>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</si>
  <si>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</si>
  <si>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</si>
  <si>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</si>
  <si>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</si>
  <si>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</si>
  <si>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</si>
  <si>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</si>
  <si>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</si>
  <si>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</si>
  <si>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</si>
  <si>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</si>
  <si>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</si>
  <si>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</si>
  <si>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</si>
  <si>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</si>
  <si>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</si>
  <si>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</si>
  <si>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</si>
  <si>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</si>
  <si>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</si>
  <si>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</si>
  <si>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</si>
  <si>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</si>
  <si>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</si>
  <si>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</si>
  <si>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</si>
  <si>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</si>
  <si>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</si>
  <si>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</si>
  <si>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</si>
  <si>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</si>
  <si>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</si>
  <si>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</si>
  <si>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</si>
  <si>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</si>
  <si>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</si>
  <si>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</si>
  <si>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</si>
  <si>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</si>
  <si>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</si>
  <si>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</si>
  <si>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</si>
  <si>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</si>
  <si>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</si>
  <si>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</si>
  <si>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</si>
  <si>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</si>
  <si>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</si>
  <si>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</si>
  <si>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</si>
  <si>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</si>
  <si>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</si>
  <si>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</si>
  <si>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</si>
  <si>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</si>
  <si>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</si>
  <si>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</si>
  <si>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</si>
  <si>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</si>
  <si>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</si>
  <si>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</si>
  <si>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</si>
  <si>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</si>
  <si>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</si>
  <si>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</si>
  <si>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</si>
  <si>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</si>
  <si>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</si>
  <si>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</si>
  <si>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</si>
  <si>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</si>
  <si>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</si>
  <si>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</si>
  <si>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</si>
  <si>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</si>
  <si>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</si>
  <si>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</si>
  <si>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</si>
  <si>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</si>
  <si>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</si>
  <si>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</si>
  <si>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</si>
  <si>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</si>
  <si>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</si>
  <si>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</si>
  <si>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</si>
  <si>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</si>
  <si>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</si>
  <si>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</si>
  <si>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</si>
  <si>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</si>
  <si>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</si>
  <si>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</si>
  <si>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</si>
  <si>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</si>
  <si>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</si>
  <si>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</si>
  <si>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</si>
  <si>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</si>
  <si>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</si>
  <si>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</si>
  <si>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</si>
  <si>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</si>
  <si>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</si>
  <si>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</si>
  <si>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</si>
  <si>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</si>
  <si>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</si>
  <si>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</si>
  <si>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</si>
  <si>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</si>
  <si>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</si>
  <si>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</si>
  <si>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</si>
  <si>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</si>
  <si>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</si>
  <si>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</si>
  <si>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</si>
  <si>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</si>
  <si>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</si>
  <si>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</si>
  <si>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</si>
  <si>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</si>
  <si>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</si>
  <si>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</si>
  <si>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</si>
  <si>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</si>
  <si>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</si>
  <si>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</si>
  <si>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</si>
  <si>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</si>
  <si>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</si>
  <si>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</si>
  <si>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</si>
  <si>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</si>
  <si>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</si>
  <si>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</si>
  <si>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</si>
  <si>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</si>
  <si>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</si>
  <si>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</si>
  <si>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</si>
  <si>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</si>
  <si>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</si>
  <si>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</si>
  <si>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</si>
  <si>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</si>
  <si>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</si>
  <si>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</si>
  <si>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</si>
  <si>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</si>
  <si>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</si>
  <si>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</si>
  <si>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</si>
  <si>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</si>
  <si>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</si>
  <si>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</si>
  <si>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</si>
  <si>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</si>
  <si>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</si>
  <si>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</si>
  <si>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</si>
  <si>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</si>
  <si>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</si>
  <si>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</si>
  <si>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</si>
  <si>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</si>
  <si>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</si>
  <si>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</si>
  <si>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</si>
  <si>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</si>
  <si>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</si>
  <si>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</si>
  <si>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</si>
  <si>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</si>
  <si>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</si>
  <si>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</si>
  <si>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</si>
  <si>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</si>
  <si>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</si>
  <si>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</si>
  <si>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</si>
  <si>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</si>
  <si>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</si>
  <si>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</si>
  <si>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</si>
  <si>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</si>
  <si>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</si>
  <si>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</si>
  <si>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</si>
  <si>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</si>
  <si>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</si>
  <si>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</si>
  <si>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</si>
  <si>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</si>
  <si>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</si>
  <si>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</si>
  <si>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</si>
  <si>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</si>
  <si>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</si>
  <si>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</si>
  <si>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</si>
  <si>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</si>
  <si>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</si>
  <si>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</si>
  <si>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</si>
  <si>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</si>
  <si>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</si>
  <si>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</si>
  <si>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</si>
  <si>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</si>
  <si>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</si>
  <si>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</si>
  <si>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</si>
  <si>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</si>
  <si>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</si>
  <si>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</si>
  <si>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</si>
  <si>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</si>
  <si>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</si>
  <si>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</si>
  <si>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</si>
  <si>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</si>
  <si>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</si>
  <si>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</si>
  <si>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</si>
  <si>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</si>
  <si>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</si>
  <si>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</si>
  <si>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</si>
  <si>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</si>
  <si>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</si>
  <si>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</si>
  <si>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</si>
  <si>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</si>
  <si>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</si>
  <si>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</si>
  <si>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</si>
  <si>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</si>
  <si>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</si>
  <si>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</si>
  <si>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</si>
  <si>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</si>
  <si>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</si>
  <si>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</si>
  <si>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</si>
  <si>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</si>
  <si>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</si>
  <si>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</si>
  <si>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</si>
  <si>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</si>
  <si>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</si>
  <si>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</si>
  <si>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</si>
  <si>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</si>
  <si>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</si>
  <si>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</si>
  <si>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</si>
  <si>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</si>
  <si>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</si>
  <si>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</si>
  <si>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</si>
  <si>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</si>
  <si>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</si>
  <si>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</si>
  <si>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</si>
  <si>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</si>
  <si>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</si>
  <si>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</si>
  <si>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</si>
  <si>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</si>
  <si>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</si>
  <si>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</si>
  <si>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</si>
  <si>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</si>
  <si>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</si>
  <si>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</si>
  <si>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</si>
  <si>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</si>
  <si>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</si>
  <si>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</si>
  <si>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</si>
  <si>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</si>
  <si>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</si>
  <si>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</si>
  <si>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</si>
  <si>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</si>
  <si>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</si>
  <si>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</si>
  <si>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</si>
  <si>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</si>
  <si>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</si>
  <si>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</si>
  <si>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</si>
  <si>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</si>
  <si>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</si>
  <si>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</si>
  <si>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</si>
  <si>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</si>
  <si>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</si>
  <si>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</si>
  <si>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</si>
  <si>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</si>
  <si>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</si>
  <si>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</si>
  <si>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</si>
  <si>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</si>
  <si>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</si>
  <si>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</si>
  <si>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</si>
  <si>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</si>
  <si>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</si>
  <si>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</si>
  <si>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</si>
  <si>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</si>
  <si>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</si>
  <si>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</si>
  <si>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</si>
  <si>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</si>
  <si>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</si>
  <si>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</si>
  <si>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</si>
  <si>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</si>
  <si>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</si>
  <si>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</si>
  <si>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</si>
  <si>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</si>
  <si>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</si>
  <si>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</si>
  <si>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</si>
  <si>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</si>
  <si>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</si>
  <si>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</si>
  <si>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</si>
  <si>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</si>
  <si>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</si>
  <si>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</si>
  <si>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</si>
  <si>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</si>
  <si>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</si>
  <si>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</si>
  <si>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</si>
  <si>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</si>
  <si>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</si>
  <si>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</si>
  <si>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</si>
  <si>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</si>
  <si>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</si>
  <si>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</si>
  <si>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</si>
  <si>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</si>
  <si>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</si>
  <si>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</si>
  <si>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</si>
  <si>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</si>
  <si>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</si>
  <si>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</si>
  <si>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</si>
  <si>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</si>
  <si>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</si>
  <si>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</si>
  <si>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</si>
  <si>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</si>
  <si>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</si>
  <si>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</si>
  <si>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</si>
  <si>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</si>
  <si>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</si>
  <si>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</si>
  <si>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</si>
  <si>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</si>
  <si>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</si>
  <si>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</si>
  <si>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</si>
  <si>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</si>
  <si>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</si>
  <si>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</si>
  <si>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</si>
  <si>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</si>
  <si>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</si>
  <si>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</si>
  <si>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</si>
  <si>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</si>
  <si>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</si>
  <si>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</si>
  <si>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</si>
  <si>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</si>
  <si>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</si>
  <si>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</si>
  <si>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</si>
  <si>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</si>
  <si>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</si>
  <si>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</si>
  <si>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</si>
  <si>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</si>
  <si>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</si>
  <si>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</si>
  <si>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</si>
  <si>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</si>
  <si>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</si>
  <si>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</si>
  <si>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</si>
  <si>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</si>
  <si>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</si>
  <si>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</si>
  <si>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</si>
  <si>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</si>
  <si>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</si>
  <si>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</si>
  <si>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</si>
  <si>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</si>
  <si>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</si>
  <si>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</si>
  <si>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</si>
  <si>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</si>
  <si>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</si>
  <si>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</si>
  <si>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</si>
  <si>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</si>
  <si>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</si>
  <si>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</si>
  <si>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</si>
  <si>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</si>
  <si>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</si>
  <si>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</si>
  <si>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</si>
  <si>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</si>
  <si>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</si>
  <si>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</si>
  <si>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</si>
  <si>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</si>
  <si>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</si>
  <si>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</si>
  <si>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</si>
  <si>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</si>
  <si>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</si>
  <si>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</si>
  <si>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</si>
  <si>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</si>
  <si>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</si>
  <si>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</si>
  <si>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</si>
  <si>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</si>
  <si>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</si>
  <si>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</si>
  <si>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</si>
  <si>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</si>
  <si>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</si>
  <si>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</si>
  <si>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</si>
  <si>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</si>
  <si>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</si>
  <si>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</si>
  <si>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</si>
  <si>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</si>
  <si>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</si>
  <si>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</si>
  <si>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</si>
  <si>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</si>
  <si>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</si>
  <si>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</si>
  <si>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</si>
  <si>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</si>
  <si>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</si>
  <si>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</si>
  <si>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</si>
  <si>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</si>
  <si>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</si>
  <si>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</si>
  <si>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</si>
  <si>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</si>
  <si>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</si>
  <si>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</si>
  <si>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</si>
  <si>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</si>
  <si>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</si>
  <si>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</si>
  <si>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</si>
  <si>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</si>
  <si>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</si>
  <si>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</si>
  <si>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</si>
  <si>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</si>
  <si>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</si>
  <si>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</si>
  <si>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</si>
  <si>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</si>
  <si>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</si>
  <si>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</si>
  <si>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</si>
  <si>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</si>
  <si>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</si>
  <si>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</si>
  <si>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</si>
  <si>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</si>
  <si>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</si>
  <si>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</si>
  <si>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</si>
  <si>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</si>
  <si>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</si>
  <si>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</si>
  <si>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</si>
  <si>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</si>
  <si>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</si>
  <si>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</si>
  <si>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</si>
  <si>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</si>
  <si>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</si>
  <si>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</si>
  <si>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</si>
  <si>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</si>
  <si>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</si>
  <si>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</si>
  <si>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</si>
  <si>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</si>
  <si>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</si>
  <si>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</si>
  <si>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</si>
  <si>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</si>
  <si>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</si>
  <si>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</si>
  <si>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</si>
  <si>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</si>
  <si>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</si>
  <si>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</si>
  <si>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</si>
  <si>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</si>
  <si>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</si>
  <si>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</si>
  <si>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</si>
  <si>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</si>
  <si>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</si>
  <si>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</si>
  <si>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</si>
  <si>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</si>
  <si>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</si>
  <si>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</si>
  <si>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</si>
  <si>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</si>
  <si>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</si>
  <si>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</si>
  <si>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</si>
  <si>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</si>
  <si>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</si>
  <si>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</si>
  <si>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</si>
  <si>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</si>
  <si>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</si>
  <si>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</si>
  <si>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</si>
  <si>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</si>
  <si>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</si>
  <si>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</si>
  <si>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</si>
  <si>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</si>
  <si>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</si>
  <si>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</si>
  <si>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</si>
  <si>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</si>
  <si>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</si>
  <si>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</si>
  <si>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</si>
  <si>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</si>
  <si>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</si>
  <si>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</si>
  <si>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</si>
  <si>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</si>
  <si>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</si>
  <si>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</si>
  <si>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</si>
  <si>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</si>
  <si>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</si>
  <si>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</si>
  <si>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</si>
  <si>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</si>
  <si>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</si>
  <si>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</si>
  <si>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</si>
  <si>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</si>
  <si>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</si>
  <si>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</si>
  <si>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</si>
  <si>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</si>
  <si>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</si>
  <si>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</si>
  <si>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</si>
  <si>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</si>
  <si>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</si>
  <si>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</si>
  <si>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</si>
  <si>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</si>
  <si>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</si>
  <si>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</si>
  <si>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</si>
  <si>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</si>
  <si>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</si>
  <si>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</si>
  <si>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</si>
  <si>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</si>
  <si>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</si>
  <si>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</si>
  <si>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</si>
  <si>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</si>
  <si>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</si>
  <si>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</si>
  <si>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</si>
  <si>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</si>
  <si>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</si>
  <si>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</si>
  <si>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</si>
  <si>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</si>
  <si>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</si>
  <si>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</si>
  <si>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</si>
  <si>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</si>
  <si>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</si>
  <si>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</si>
  <si>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</si>
  <si>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</si>
  <si>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</si>
  <si>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</si>
  <si>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</si>
  <si>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</si>
  <si>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</si>
  <si>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</si>
  <si>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</si>
  <si>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</si>
  <si>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</si>
  <si>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</si>
  <si>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</si>
  <si>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</si>
  <si>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</si>
  <si>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</si>
  <si>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</si>
  <si>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</si>
  <si>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</si>
  <si>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</si>
  <si>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</si>
  <si>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</si>
  <si>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</si>
  <si>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</si>
  <si>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</si>
  <si>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</si>
  <si>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</si>
  <si>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</si>
  <si>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</si>
  <si>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</si>
  <si>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</si>
  <si>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</si>
  <si>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</si>
  <si>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</si>
  <si>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</si>
  <si>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</si>
  <si>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</si>
  <si>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</si>
  <si>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</si>
  <si>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</si>
  <si>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</si>
  <si>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</si>
  <si>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</si>
  <si>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</si>
  <si>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</si>
  <si>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</si>
  <si>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</si>
  <si>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</si>
  <si>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</si>
  <si>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</si>
  <si>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</si>
  <si>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</si>
  <si>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</si>
  <si>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</si>
  <si>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</si>
  <si>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</si>
  <si>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</si>
  <si>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</si>
  <si>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</si>
  <si>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</si>
  <si>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</si>
  <si>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</si>
  <si>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</si>
  <si>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</si>
  <si>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</si>
  <si>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</si>
  <si>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</si>
  <si>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</si>
  <si>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</si>
  <si>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</si>
  <si>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</si>
  <si>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</si>
  <si>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</si>
  <si>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</si>
  <si>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</si>
  <si>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</si>
  <si>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</si>
  <si>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</si>
  <si>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</si>
  <si>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</si>
  <si>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</si>
  <si>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</si>
  <si>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</si>
  <si>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</si>
  <si>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</si>
  <si>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</si>
  <si>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</si>
  <si>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</si>
  <si>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</si>
  <si>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</si>
  <si>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</si>
  <si>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</si>
  <si>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</si>
  <si>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</si>
  <si>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</si>
  <si>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</si>
  <si>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</si>
  <si>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</si>
  <si>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</si>
  <si>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</si>
  <si>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</si>
  <si>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</si>
  <si>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</si>
  <si>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</si>
  <si>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</si>
  <si>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</si>
  <si>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</si>
  <si>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</si>
  <si>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</si>
  <si>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</si>
  <si>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</si>
  <si>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</si>
  <si>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</si>
  <si>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</si>
  <si>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</si>
  <si>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</si>
  <si>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</si>
  <si>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</si>
  <si>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</si>
  <si>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</si>
  <si>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</si>
  <si>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</si>
  <si>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</si>
  <si>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</si>
  <si>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</si>
  <si>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</si>
  <si>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</si>
  <si>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</si>
  <si>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</si>
  <si>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</si>
  <si>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</si>
  <si>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</si>
  <si>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</si>
  <si>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</si>
  <si>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</si>
  <si>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</si>
  <si>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</si>
  <si>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</si>
  <si>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</si>
  <si>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</si>
  <si>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</si>
  <si>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</si>
  <si>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</si>
  <si>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</si>
  <si>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</si>
  <si>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</si>
  <si>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</si>
  <si>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</si>
  <si>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</si>
  <si>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</si>
  <si>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</si>
  <si>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</si>
  <si>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</si>
  <si>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</si>
  <si>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</si>
  <si>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</si>
  <si>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</si>
  <si>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</si>
  <si>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</si>
  <si>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</si>
  <si>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</si>
  <si>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</si>
  <si>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</si>
  <si>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</si>
  <si>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</si>
  <si>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</si>
  <si>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</si>
  <si>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</si>
  <si>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</si>
  <si>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</si>
  <si>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</si>
  <si>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</si>
  <si>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</si>
  <si>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</si>
  <si>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</si>
  <si>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</si>
  <si>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</si>
  <si>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</si>
  <si>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</si>
  <si>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</si>
  <si>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</si>
  <si>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</si>
  <si>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</si>
  <si>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</si>
  <si>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</si>
  <si>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</si>
  <si>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</si>
  <si>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</si>
  <si>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</si>
  <si>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</si>
  <si>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</si>
  <si>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</si>
  <si>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</si>
  <si>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</si>
  <si>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</si>
  <si>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</si>
  <si>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</si>
  <si>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</si>
  <si>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</si>
  <si>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</si>
  <si>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</si>
  <si>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</si>
  <si>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</si>
  <si>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</si>
  <si>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</si>
  <si>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</si>
  <si>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</si>
  <si>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</si>
  <si>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</si>
  <si>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</si>
  <si>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</si>
  <si>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</si>
  <si>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</si>
  <si>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</si>
  <si>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</si>
  <si>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</si>
  <si>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</si>
  <si>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</si>
  <si>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</si>
  <si>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</si>
  <si>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</si>
  <si>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</si>
  <si>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</si>
  <si>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</si>
  <si>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</si>
  <si>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</si>
  <si>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</si>
  <si>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</si>
  <si>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</si>
  <si>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</si>
  <si>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</si>
  <si>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</si>
  <si>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</si>
  <si>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</si>
  <si>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</si>
  <si>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</si>
  <si>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</si>
  <si>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</si>
  <si>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</si>
  <si>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</si>
  <si>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</si>
  <si>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</si>
  <si>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</si>
  <si>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</si>
  <si>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</si>
  <si>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</si>
  <si>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</si>
  <si>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</si>
  <si>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</si>
  <si>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</si>
  <si>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</si>
  <si>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</si>
  <si>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</si>
  <si>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</si>
  <si>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</si>
  <si>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</si>
  <si>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</si>
  <si>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</si>
  <si>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</si>
  <si>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</si>
  <si>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</si>
  <si>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</si>
  <si>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</si>
  <si>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</si>
  <si>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</si>
  <si>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</si>
  <si>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</si>
  <si>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</si>
  <si>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</si>
  <si>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</si>
  <si>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</si>
  <si>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</si>
  <si>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</si>
  <si>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</si>
  <si>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</si>
  <si>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</si>
  <si>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</si>
  <si>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</si>
  <si>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</si>
  <si>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</si>
  <si>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</si>
  <si>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</si>
  <si>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</si>
  <si>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</si>
  <si>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</si>
  <si>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</si>
  <si>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</si>
  <si>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</si>
  <si>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</si>
  <si>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</si>
  <si>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</si>
  <si>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</si>
  <si>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</si>
  <si>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</si>
  <si>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</si>
  <si>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</si>
  <si>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</si>
  <si>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</si>
  <si>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</si>
  <si>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</si>
  <si>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</si>
  <si>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</si>
  <si>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</si>
  <si>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</si>
  <si>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</si>
  <si>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</si>
  <si>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</si>
  <si>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</si>
  <si>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</si>
  <si>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</si>
  <si>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</si>
  <si>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</si>
  <si>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</si>
  <si>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</si>
  <si>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</si>
  <si>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</si>
  <si>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</si>
  <si>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</si>
  <si>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</si>
  <si>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</si>
  <si>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</si>
  <si>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</si>
  <si>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</si>
  <si>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</si>
  <si>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</si>
  <si>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</si>
  <si>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</si>
  <si>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</si>
  <si>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</si>
  <si>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</si>
  <si>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</si>
  <si>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</si>
  <si>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</si>
  <si>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</si>
  <si>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</si>
  <si>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</si>
  <si>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</si>
  <si>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</si>
  <si>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</si>
  <si>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</si>
  <si>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</si>
  <si>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</si>
  <si>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</si>
  <si>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</si>
  <si>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</si>
  <si>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</si>
  <si>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</si>
  <si>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</si>
  <si>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</si>
  <si>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</si>
  <si>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</si>
  <si>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</si>
  <si>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</si>
  <si>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</si>
  <si>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</si>
  <si>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</si>
  <si>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</si>
  <si>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</si>
  <si>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</si>
  <si>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</si>
  <si>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</si>
  <si>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</si>
  <si>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</si>
  <si>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</si>
  <si>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</si>
  <si>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</si>
  <si>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</si>
  <si>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</si>
  <si>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</si>
  <si>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</si>
  <si>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</si>
  <si>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</si>
  <si>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</si>
  <si>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</si>
  <si>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</si>
  <si>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</si>
  <si>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</si>
  <si>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</si>
  <si>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</si>
  <si>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</si>
  <si>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</si>
  <si>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</si>
  <si>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</si>
  <si>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</si>
  <si>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</si>
  <si>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</si>
  <si>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</si>
  <si>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</si>
  <si>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</si>
  <si>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</si>
  <si>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</si>
  <si>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</si>
  <si>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</si>
  <si>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</si>
  <si>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</si>
  <si>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</si>
  <si>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</si>
  <si>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</si>
  <si>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</si>
  <si>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</si>
  <si>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</si>
  <si>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</si>
  <si>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</si>
  <si>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</si>
  <si>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</si>
  <si>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</si>
  <si>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</si>
  <si>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</si>
  <si>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</si>
  <si>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</si>
  <si>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</si>
  <si>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</si>
  <si>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</si>
  <si>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</si>
  <si>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</si>
  <si>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</si>
  <si>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</si>
  <si>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</si>
  <si>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</si>
  <si>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</si>
  <si>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</si>
  <si>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</si>
  <si>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</si>
  <si>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</si>
  <si>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</si>
  <si>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</si>
  <si>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</si>
  <si>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</si>
  <si>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</si>
  <si>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</si>
  <si>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</si>
  <si>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</si>
  <si>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</si>
  <si>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</si>
  <si>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</si>
  <si>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</si>
  <si>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</si>
  <si>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</si>
  <si>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</si>
  <si>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</si>
  <si>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</si>
  <si>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</si>
  <si>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</si>
  <si>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</si>
  <si>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</si>
  <si>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</si>
  <si>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</si>
  <si>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</si>
  <si>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</si>
  <si>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</si>
  <si>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</si>
  <si>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</si>
  <si>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</si>
  <si>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</si>
  <si>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</si>
  <si>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</si>
  <si>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</si>
  <si>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</si>
  <si>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</si>
  <si>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</si>
  <si>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</si>
  <si>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</si>
  <si>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</si>
  <si>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</si>
  <si>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</si>
  <si>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</si>
  <si>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</si>
  <si>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</si>
  <si>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</si>
  <si>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</si>
  <si>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</si>
  <si>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</si>
  <si>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</si>
  <si>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</si>
  <si>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</si>
  <si>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</si>
  <si>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</si>
  <si>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</si>
  <si>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</si>
  <si>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</si>
  <si>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</si>
  <si>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</si>
  <si>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</si>
  <si>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</si>
  <si>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</si>
  <si>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</si>
  <si>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</si>
  <si>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</si>
  <si>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</si>
  <si>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</si>
  <si>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</si>
  <si>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</si>
  <si>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</si>
  <si>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</si>
  <si>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</si>
  <si>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</si>
  <si>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</si>
  <si>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</si>
  <si>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</si>
  <si>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</si>
  <si>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</si>
  <si>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</si>
  <si>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</si>
  <si>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</si>
  <si>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</si>
  <si>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</si>
  <si>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</si>
  <si>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</si>
  <si>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</si>
  <si>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</si>
  <si>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</si>
  <si>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</si>
  <si>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</si>
  <si>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</si>
  <si>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</si>
  <si>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</si>
  <si>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</si>
  <si>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</si>
  <si>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</si>
  <si>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</si>
  <si>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</si>
  <si>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</si>
  <si>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</si>
  <si>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</si>
  <si>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</si>
  <si>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</si>
  <si>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</si>
  <si>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</si>
  <si>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</si>
  <si>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</si>
  <si>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</si>
  <si>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</si>
  <si>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</si>
  <si>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</si>
  <si>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</si>
  <si>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</si>
  <si>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</si>
  <si>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</si>
  <si>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</si>
  <si>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</si>
  <si>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</si>
  <si>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</si>
  <si>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</si>
  <si>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</si>
  <si>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</si>
  <si>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</si>
  <si>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</si>
  <si>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</si>
  <si>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</si>
  <si>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</si>
  <si>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</si>
  <si>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</si>
  <si>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</si>
  <si>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</si>
  <si>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</si>
  <si>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</si>
  <si>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</si>
  <si>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</si>
  <si>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</si>
  <si>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</si>
  <si>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</si>
  <si>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</si>
  <si>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</si>
  <si>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</si>
  <si>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</si>
  <si>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</si>
  <si>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</si>
  <si>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</si>
  <si>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</si>
  <si>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</si>
  <si>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</si>
  <si>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</si>
  <si>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</si>
  <si>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</si>
  <si>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</si>
  <si>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</si>
  <si>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</si>
  <si>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</si>
  <si>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</si>
  <si>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</si>
  <si>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</si>
  <si>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</si>
  <si>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</si>
  <si>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</si>
  <si>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</si>
  <si>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</si>
  <si>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</si>
  <si>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</si>
  <si>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</si>
  <si>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</si>
  <si>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</si>
  <si>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</si>
  <si>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</si>
  <si>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</si>
  <si>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</si>
  <si>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</si>
  <si>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</si>
  <si>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</si>
  <si>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</si>
  <si>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</si>
  <si>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</si>
  <si>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</si>
  <si>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</si>
  <si>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</si>
  <si>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</si>
  <si>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</si>
  <si>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</si>
  <si>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</si>
  <si>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</si>
  <si>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</si>
  <si>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</si>
  <si>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</si>
  <si>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</si>
  <si>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</si>
  <si>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</si>
  <si>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</si>
  <si>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</si>
  <si>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</si>
  <si>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</si>
  <si>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</si>
  <si>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</si>
  <si>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</si>
  <si>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</si>
  <si>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</si>
  <si>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</si>
  <si>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</si>
  <si>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</si>
  <si>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</si>
  <si>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</si>
  <si>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</si>
  <si>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</si>
  <si>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</si>
  <si>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</si>
  <si>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</si>
  <si>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</si>
  <si>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</si>
  <si>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</si>
  <si>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</si>
  <si>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</si>
  <si>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</si>
  <si>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</si>
  <si>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</si>
  <si>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</si>
  <si>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</si>
  <si>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</si>
  <si>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</si>
  <si>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</si>
  <si>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</si>
  <si>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</si>
  <si>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</si>
  <si>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</si>
  <si>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</si>
  <si>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</si>
  <si>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</si>
  <si>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</si>
  <si>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</si>
  <si>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</si>
  <si>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</si>
  <si>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</si>
  <si>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</si>
  <si>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</si>
  <si>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</si>
  <si>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</si>
  <si>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</si>
  <si>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</si>
  <si>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</si>
  <si>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</si>
  <si>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</si>
  <si>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</si>
  <si>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</si>
  <si>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</si>
  <si>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</si>
  <si>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</si>
  <si>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</si>
  <si>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</si>
  <si>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</si>
  <si>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</si>
  <si>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</si>
  <si>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</si>
  <si>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</si>
  <si>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</si>
  <si>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</si>
  <si>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</si>
  <si>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</si>
  <si>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</si>
  <si>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</si>
  <si>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</si>
  <si>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</si>
  <si>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</si>
  <si>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</si>
  <si>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</si>
  <si>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</si>
  <si>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</si>
  <si>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</si>
  <si>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</si>
  <si>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</si>
  <si>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</si>
  <si>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</si>
  <si>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</si>
  <si>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</si>
  <si>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</si>
  <si>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</si>
  <si>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</si>
  <si>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</si>
  <si>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</si>
  <si>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</si>
  <si>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</si>
  <si>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</si>
  <si>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</si>
  <si>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</si>
  <si>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</si>
  <si>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</si>
  <si>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</si>
  <si>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</si>
  <si>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</si>
  <si>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</si>
  <si>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</si>
  <si>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</si>
  <si>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</si>
  <si>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</si>
  <si>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</si>
  <si>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</si>
  <si>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</si>
  <si>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</si>
  <si>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</si>
  <si>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</si>
  <si>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</si>
  <si>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</si>
  <si>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</si>
  <si>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</si>
  <si>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</si>
  <si>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</si>
  <si>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</si>
  <si>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</si>
  <si>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</si>
  <si>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</si>
  <si>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</si>
  <si>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</si>
  <si>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</si>
  <si>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</si>
  <si>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</si>
  <si>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</si>
  <si>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</si>
  <si>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</si>
  <si>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</si>
  <si>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</si>
  <si>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</si>
  <si>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</si>
  <si>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</si>
  <si>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</si>
  <si>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</si>
  <si>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</si>
  <si>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</si>
  <si>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</si>
  <si>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</si>
  <si>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</si>
  <si>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</si>
  <si>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</si>
  <si>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</si>
  <si>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</si>
  <si>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</si>
  <si>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</si>
  <si>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</si>
  <si>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</si>
  <si>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</si>
  <si>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</si>
  <si>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</si>
  <si>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</si>
  <si>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</si>
  <si>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</si>
  <si>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</si>
  <si>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</si>
  <si>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</si>
  <si>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</si>
  <si>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</si>
  <si>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</si>
  <si>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</si>
  <si>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</si>
  <si>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</si>
  <si>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</si>
  <si>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</si>
  <si>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</si>
  <si>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</si>
  <si>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</si>
  <si>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</si>
  <si>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</si>
  <si>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</si>
  <si>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</si>
  <si>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</si>
  <si>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</si>
  <si>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</si>
  <si>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</si>
  <si>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</si>
  <si>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</si>
  <si>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</si>
  <si>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</si>
  <si>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</si>
  <si>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</si>
  <si>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</si>
  <si>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</si>
  <si>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</si>
  <si>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</si>
  <si>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</si>
  <si>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</si>
  <si>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</si>
  <si>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</si>
  <si>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</si>
  <si>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</si>
  <si>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</si>
  <si>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</si>
  <si>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</si>
  <si>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</si>
  <si>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</si>
  <si>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</si>
  <si>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</si>
  <si>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</si>
  <si>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</si>
  <si>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</si>
  <si>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</si>
  <si>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</si>
  <si>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</si>
  <si>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</si>
  <si>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</si>
  <si>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</si>
  <si>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</si>
  <si>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</si>
  <si>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</si>
  <si>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</si>
  <si>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</si>
  <si>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</si>
  <si>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</si>
  <si>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</si>
  <si>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</si>
  <si>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</si>
  <si>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</si>
  <si>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</si>
  <si>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</si>
  <si>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</si>
  <si>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</si>
  <si>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</si>
  <si>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</si>
  <si>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</si>
  <si>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</si>
  <si>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</si>
  <si>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</si>
  <si>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</si>
  <si>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</si>
  <si>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</si>
  <si>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</si>
  <si>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</si>
  <si>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</si>
  <si>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</si>
  <si>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</si>
  <si>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</si>
  <si>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</si>
  <si>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</si>
  <si>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</si>
  <si>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</si>
  <si>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</si>
  <si>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</si>
  <si>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</si>
  <si>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</si>
  <si>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</si>
  <si>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</si>
  <si>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</si>
  <si>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</si>
  <si>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</si>
  <si>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</si>
  <si>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</si>
  <si>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</si>
  <si>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</si>
  <si>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</si>
  <si>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</si>
  <si>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</si>
  <si>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</si>
  <si>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</si>
  <si>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</si>
  <si>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</si>
  <si>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</si>
  <si>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</si>
  <si>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</si>
  <si>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</si>
  <si>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</si>
  <si>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</si>
  <si>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</si>
  <si>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</si>
  <si>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</si>
  <si>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</si>
  <si>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</si>
  <si>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</si>
  <si>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</si>
  <si>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</si>
  <si>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</si>
  <si>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</si>
  <si>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</si>
  <si>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</si>
  <si>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</si>
  <si>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</si>
  <si>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</si>
  <si>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</si>
  <si>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</si>
  <si>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</si>
  <si>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</si>
  <si>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</si>
  <si>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</si>
  <si>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</si>
  <si>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</si>
  <si>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</si>
  <si>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</si>
  <si>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</si>
  <si>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</si>
  <si>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</si>
  <si>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</si>
  <si>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</si>
  <si>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</si>
  <si>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</si>
  <si>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</si>
  <si>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</si>
  <si>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</si>
  <si>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</si>
  <si>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</si>
  <si>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</si>
  <si>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</si>
  <si>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</si>
  <si>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</si>
  <si>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</si>
  <si>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</si>
  <si>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</si>
  <si>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</si>
  <si>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</si>
  <si>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</si>
  <si>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</si>
  <si>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</si>
  <si>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</si>
  <si>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</si>
  <si>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</si>
  <si>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</si>
  <si>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</si>
  <si>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</si>
  <si>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</si>
  <si>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</si>
  <si>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</si>
  <si>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</si>
  <si>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</si>
  <si>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</si>
  <si>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</si>
  <si>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</si>
  <si>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</si>
  <si>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</si>
  <si>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</si>
  <si>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</si>
  <si>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</si>
  <si>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</si>
  <si>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</si>
  <si>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</si>
  <si>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</si>
  <si>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</si>
  <si>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</si>
  <si>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</si>
  <si>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</si>
  <si>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</si>
  <si>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</si>
  <si>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</si>
  <si>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</si>
  <si>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</si>
  <si>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</si>
  <si>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</si>
  <si>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</si>
  <si>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</si>
  <si>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</si>
  <si>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</si>
  <si>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</si>
  <si>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</si>
  <si>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</si>
  <si>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</si>
  <si>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</si>
  <si>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</si>
  <si>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</si>
  <si>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</si>
  <si>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</si>
  <si>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</si>
  <si>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</si>
  <si>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</si>
  <si>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</si>
  <si>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</si>
  <si>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</si>
  <si>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</si>
  <si>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</si>
  <si>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</si>
  <si>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</si>
  <si>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</si>
  <si>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</si>
  <si>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</si>
  <si>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</si>
  <si>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</si>
  <si>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</si>
  <si>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</si>
  <si>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</si>
  <si>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</si>
  <si>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</si>
  <si>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</si>
  <si>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</si>
  <si>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</si>
  <si>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</si>
  <si>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</si>
  <si>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</si>
  <si>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</si>
  <si>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</si>
  <si>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</si>
  <si>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</si>
  <si>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</si>
  <si>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</si>
  <si>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</si>
  <si>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</si>
  <si>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</si>
  <si>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</si>
  <si>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</si>
  <si>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</si>
  <si>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</si>
  <si>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</si>
  <si>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</si>
  <si>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</si>
  <si>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</si>
  <si>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</si>
  <si>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</si>
  <si>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</si>
  <si>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</si>
  <si>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</si>
  <si>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</si>
  <si>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</si>
  <si>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</si>
  <si>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</si>
  <si>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</si>
  <si>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</si>
  <si>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</si>
  <si>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</si>
  <si>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</si>
  <si>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</si>
  <si>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</si>
  <si>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</si>
  <si>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</si>
  <si>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</si>
  <si>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</si>
  <si>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</si>
  <si>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</si>
  <si>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</si>
  <si>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</si>
  <si>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</si>
  <si>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</si>
  <si>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</si>
  <si>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</si>
  <si>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</si>
  <si>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</si>
  <si>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</si>
  <si>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</si>
  <si>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</si>
  <si>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</si>
  <si>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</si>
  <si>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</si>
  <si>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</si>
  <si>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</si>
  <si>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</si>
  <si>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</si>
  <si>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</si>
  <si>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</si>
  <si>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</si>
  <si>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</si>
  <si>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</si>
  <si>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</si>
  <si>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</si>
  <si>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</si>
  <si>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</si>
  <si>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</si>
  <si>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</si>
  <si>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</si>
  <si>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</si>
  <si>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</si>
  <si>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</si>
  <si>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</si>
  <si>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</si>
  <si>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</si>
  <si>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</si>
  <si>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</si>
  <si>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</si>
  <si>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</si>
  <si>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</si>
  <si>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</si>
  <si>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</si>
  <si>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</si>
  <si>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</si>
  <si>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</si>
  <si>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</si>
  <si>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</si>
  <si>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</si>
  <si>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</si>
  <si>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</si>
  <si>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</si>
  <si>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</si>
  <si>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</si>
  <si>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</si>
  <si>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</si>
  <si>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</si>
  <si>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</si>
  <si>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</si>
  <si>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</si>
  <si>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</si>
  <si>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</si>
  <si>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</si>
  <si>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</si>
  <si>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</si>
  <si>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</si>
  <si>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</si>
  <si>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</si>
  <si>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</si>
  <si>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</si>
  <si>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</si>
  <si>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</si>
  <si>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</si>
  <si>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</si>
  <si>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</si>
  <si>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</si>
  <si>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</si>
  <si>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</si>
  <si>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</si>
  <si>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</si>
  <si>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</si>
  <si>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</si>
  <si>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</si>
  <si>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</si>
  <si>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</si>
  <si>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</si>
  <si>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</si>
  <si>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</si>
  <si>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</si>
  <si>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</si>
  <si>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</si>
  <si>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</si>
  <si>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</si>
  <si>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</si>
  <si>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</si>
  <si>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</si>
  <si>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</si>
  <si>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</si>
  <si>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</si>
  <si>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</si>
  <si>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</si>
  <si>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</si>
  <si>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</si>
  <si>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</si>
  <si>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</si>
  <si>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</si>
  <si>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</si>
  <si>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</si>
  <si>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</si>
  <si>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</si>
  <si>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</si>
  <si>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</si>
  <si>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</si>
  <si>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</si>
  <si>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</si>
  <si>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</si>
  <si>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</si>
  <si>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</si>
  <si>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</si>
  <si>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</si>
  <si>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</si>
  <si>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</si>
  <si>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</si>
  <si>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</si>
  <si>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</si>
  <si>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</si>
  <si>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</si>
  <si>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</si>
  <si>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</si>
  <si>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</si>
  <si>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</si>
  <si>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</si>
  <si>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</si>
  <si>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</si>
  <si>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</si>
  <si>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</si>
  <si>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</si>
  <si>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</si>
  <si>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</si>
  <si>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</si>
  <si>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</si>
  <si>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</si>
  <si>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</si>
  <si>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</si>
  <si>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</si>
  <si>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</si>
  <si>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</si>
  <si>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</si>
  <si>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</si>
  <si>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</si>
  <si>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</si>
  <si>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</si>
  <si>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</si>
  <si>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</si>
  <si>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</si>
  <si>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</si>
  <si>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</si>
  <si>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</si>
  <si>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</si>
  <si>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</si>
  <si>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</si>
  <si>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</si>
  <si>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</si>
  <si>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</si>
  <si>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</si>
  <si>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</si>
  <si>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</si>
  <si>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</si>
  <si>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</si>
  <si>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</si>
  <si>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</si>
  <si>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</si>
  <si>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</si>
  <si>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</si>
  <si>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</si>
  <si>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</si>
  <si>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</si>
  <si>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</si>
  <si>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</si>
  <si>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</si>
  <si>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</si>
  <si>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</si>
  <si>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</si>
  <si>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</si>
  <si>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</si>
  <si>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</si>
  <si>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</si>
  <si>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</si>
  <si>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</si>
  <si>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</si>
  <si>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</si>
  <si>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</si>
  <si>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</si>
  <si>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</si>
  <si>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</si>
  <si>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</si>
  <si>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</si>
  <si>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</si>
  <si>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</si>
  <si>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</si>
  <si>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</si>
  <si>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</si>
  <si>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</si>
  <si>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</si>
  <si>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</si>
  <si>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</si>
  <si>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</si>
  <si>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</si>
  <si>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</si>
  <si>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</si>
  <si>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</si>
  <si>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</si>
  <si>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</si>
  <si>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</si>
  <si>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</si>
  <si>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</si>
  <si>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</si>
  <si>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</si>
  <si>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</si>
  <si>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</si>
  <si>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</si>
  <si>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</si>
  <si>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</si>
  <si>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</si>
  <si>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</si>
  <si>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</si>
  <si>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</si>
  <si>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</si>
  <si>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</si>
  <si>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</si>
  <si>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</si>
  <si>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</si>
  <si>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</si>
  <si>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</si>
  <si>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</si>
  <si>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</si>
  <si>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</si>
  <si>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</si>
  <si>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</si>
  <si>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</si>
  <si>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</si>
  <si>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</si>
  <si>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</si>
  <si>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</si>
  <si>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</si>
  <si>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</si>
  <si>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</si>
  <si>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</si>
  <si>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</si>
  <si>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</si>
  <si>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</si>
  <si>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</si>
  <si>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</si>
  <si>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</si>
  <si>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</si>
  <si>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</si>
  <si>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</si>
  <si>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</si>
  <si>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</si>
  <si>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</si>
  <si>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</si>
  <si>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</si>
  <si>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</si>
  <si>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</si>
  <si>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</si>
  <si>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</si>
  <si>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</si>
  <si>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</si>
  <si>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</si>
  <si>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</si>
  <si>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</si>
  <si>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</si>
  <si>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</si>
  <si>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</si>
  <si>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</si>
  <si>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</si>
  <si>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</si>
  <si>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</si>
  <si>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</si>
  <si>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</si>
  <si>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</si>
  <si>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</si>
  <si>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</si>
  <si>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</si>
  <si>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</si>
  <si>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</si>
  <si>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</si>
  <si>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</si>
  <si>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</si>
  <si>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</si>
  <si>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</si>
  <si>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</si>
  <si>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</si>
  <si>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</si>
  <si>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</si>
  <si>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</si>
  <si>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</si>
  <si>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</si>
  <si>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</si>
  <si>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</si>
  <si>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</si>
  <si>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</si>
  <si>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</si>
  <si>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</si>
  <si>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</si>
  <si>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</si>
  <si>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</si>
  <si>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</si>
  <si>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</si>
  <si>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</si>
  <si>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</si>
  <si>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</si>
  <si>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</si>
  <si>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</si>
  <si>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</si>
  <si>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</si>
  <si>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</si>
  <si>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</si>
  <si>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</si>
  <si>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</si>
  <si>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</si>
  <si>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</si>
  <si>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</si>
  <si>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</si>
  <si>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</si>
  <si>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</si>
  <si>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</si>
  <si>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</si>
  <si>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</si>
  <si>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</si>
  <si>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</si>
  <si>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</si>
  <si>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</si>
  <si>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</si>
  <si>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</si>
  <si>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</si>
  <si>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</si>
  <si>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</si>
  <si>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</si>
  <si>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</si>
  <si>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</si>
  <si>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</si>
  <si>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</si>
  <si>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</si>
  <si>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</si>
  <si>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</si>
  <si>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</si>
  <si>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</si>
  <si>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</si>
  <si>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</si>
  <si>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</si>
  <si>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</si>
  <si>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</si>
  <si>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</si>
  <si>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</si>
  <si>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</si>
  <si>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</si>
  <si>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</si>
  <si>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</si>
  <si>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</si>
  <si>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</si>
  <si>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</si>
  <si>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</si>
  <si>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</si>
  <si>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</si>
  <si>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</si>
  <si>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</si>
  <si>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</si>
  <si>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</si>
  <si>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</si>
  <si>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</si>
  <si>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</si>
  <si>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</si>
  <si>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</si>
  <si>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</si>
  <si>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</si>
  <si>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</si>
  <si>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</si>
  <si>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</si>
  <si>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</si>
  <si>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</si>
  <si>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</si>
  <si>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</si>
  <si>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</si>
  <si>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</si>
  <si>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</si>
  <si>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</si>
  <si>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</si>
  <si>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</si>
  <si>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</si>
  <si>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</si>
  <si>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</si>
  <si>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</si>
  <si>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</si>
  <si>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</si>
  <si>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</si>
  <si>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</si>
  <si>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</si>
  <si>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</si>
  <si>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</si>
  <si>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</si>
  <si>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</si>
  <si>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</si>
  <si>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</si>
  <si>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</si>
  <si>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</si>
  <si>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</si>
  <si>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</si>
  <si>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</si>
  <si>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</si>
  <si>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</si>
  <si>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</si>
  <si>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</si>
  <si>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</si>
  <si>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</si>
  <si>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</si>
  <si>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</si>
  <si>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</si>
  <si>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</si>
  <si>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</si>
  <si>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</si>
  <si>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</si>
  <si>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</si>
  <si>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</si>
  <si>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</si>
  <si>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</si>
  <si>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</si>
  <si>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</si>
  <si>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</si>
  <si>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</si>
  <si>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</si>
  <si>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</si>
  <si>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</si>
  <si>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</si>
  <si>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</si>
  <si>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</si>
  <si>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</si>
  <si>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</si>
  <si>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</si>
  <si>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</si>
  <si>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</si>
  <si>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</si>
  <si>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</si>
  <si>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</si>
  <si>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</si>
  <si>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</si>
  <si>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</si>
  <si>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</si>
  <si>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</si>
  <si>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</si>
  <si>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</si>
  <si>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</si>
  <si>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</si>
  <si>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</si>
  <si>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</si>
  <si>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</si>
  <si>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</si>
  <si>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</si>
  <si>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</si>
  <si>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</si>
  <si>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</si>
  <si>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</si>
  <si>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</si>
  <si>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</si>
  <si>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</si>
  <si>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</si>
  <si>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</si>
  <si>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</si>
  <si>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</si>
  <si>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</si>
  <si>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</si>
  <si>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</si>
  <si>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</si>
  <si>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</si>
  <si>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</si>
  <si>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</si>
  <si>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</si>
  <si>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</si>
  <si>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</si>
  <si>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</si>
  <si>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</si>
  <si>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</si>
  <si>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</si>
  <si>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</si>
  <si>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</si>
  <si>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</si>
  <si>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</si>
  <si>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</si>
  <si>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</si>
  <si>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</si>
  <si>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</si>
  <si>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</si>
  <si>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</si>
  <si>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</si>
  <si>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</si>
  <si>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</si>
  <si>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</si>
  <si>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</si>
  <si>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</si>
  <si>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</si>
  <si>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</si>
  <si>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</si>
  <si>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</si>
  <si>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</si>
  <si>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</si>
  <si>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</si>
  <si>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</si>
  <si>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</si>
  <si>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</si>
  <si>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</si>
  <si>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</si>
  <si>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</si>
  <si>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</si>
  <si>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</si>
  <si>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</si>
  <si>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</si>
  <si>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</si>
  <si>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</si>
  <si>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</si>
  <si>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</si>
  <si>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</si>
  <si>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</si>
  <si>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</si>
  <si>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</si>
  <si>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</si>
  <si>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</si>
  <si>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</si>
  <si>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</si>
  <si>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</si>
  <si>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</si>
  <si>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</si>
  <si>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</si>
  <si>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</si>
  <si>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</si>
  <si>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</si>
  <si>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</si>
  <si>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</si>
  <si>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</si>
  <si>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</si>
  <si>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</si>
  <si>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</si>
  <si>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</si>
  <si>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</si>
  <si>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</si>
  <si>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</si>
  <si>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</si>
  <si>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</si>
  <si>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</si>
  <si>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</si>
  <si>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</si>
  <si>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</si>
  <si>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</si>
  <si>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</si>
  <si>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</si>
  <si>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</si>
  <si>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</si>
  <si>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</si>
  <si>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</si>
  <si>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</si>
  <si>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</si>
  <si>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</si>
  <si>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</si>
  <si>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</si>
  <si>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</si>
  <si>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</si>
  <si>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</si>
  <si>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</si>
  <si>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</si>
  <si>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</si>
  <si>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</si>
  <si>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</si>
  <si>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</si>
  <si>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</si>
  <si>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</si>
  <si>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</si>
  <si>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</si>
  <si>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</si>
  <si>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</si>
  <si>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</si>
  <si>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</si>
  <si>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</si>
  <si>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</si>
  <si>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</si>
  <si>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</si>
  <si>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</si>
  <si>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</si>
  <si>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</si>
  <si>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</si>
  <si>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</si>
  <si>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</si>
  <si>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</si>
  <si>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</si>
  <si>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</si>
  <si>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</si>
  <si>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</si>
  <si>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</si>
  <si>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</si>
  <si>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</si>
  <si>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</si>
  <si>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</si>
  <si>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</si>
  <si>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</si>
  <si>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</si>
  <si>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</si>
  <si>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</si>
  <si>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</si>
  <si>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</si>
  <si>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</si>
  <si>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</si>
  <si>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</si>
  <si>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</si>
  <si>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</si>
  <si>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</si>
  <si>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</si>
  <si>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</si>
  <si>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</si>
  <si>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</si>
  <si>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</si>
  <si>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</si>
  <si>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</si>
  <si>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</si>
  <si>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</si>
  <si>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</si>
  <si>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</si>
  <si>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</si>
  <si>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</si>
  <si>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</si>
  <si>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</si>
  <si>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</si>
  <si>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</si>
  <si>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</si>
  <si>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</si>
  <si>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</si>
  <si>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</si>
  <si>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</si>
  <si>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</si>
  <si>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</si>
  <si>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</si>
  <si>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</si>
  <si>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</si>
  <si>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</si>
  <si>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</si>
  <si>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</si>
  <si>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</si>
  <si>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</si>
  <si>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</si>
  <si>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</si>
  <si>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</si>
  <si>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</si>
  <si>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</si>
  <si>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</si>
  <si>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</si>
  <si>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</si>
  <si>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</si>
  <si>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</si>
  <si>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</si>
  <si>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</si>
  <si>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</si>
  <si>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</si>
  <si>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</si>
  <si>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</si>
  <si>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</si>
  <si>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</si>
  <si>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</si>
  <si>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</si>
  <si>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</si>
  <si>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</si>
  <si>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</si>
  <si>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</si>
  <si>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</si>
  <si>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</si>
  <si>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</si>
  <si>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</si>
  <si>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</si>
  <si>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</si>
  <si>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</si>
  <si>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</si>
  <si>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</si>
  <si>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</si>
  <si>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</si>
  <si>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</si>
  <si>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</si>
  <si>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</si>
  <si>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</si>
  <si>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</si>
  <si>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</si>
  <si>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</si>
  <si>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</si>
  <si>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</si>
  <si>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</si>
  <si>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</si>
  <si>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</si>
  <si>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</si>
  <si>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</si>
  <si>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</si>
  <si>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</si>
  <si>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</si>
  <si>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</si>
  <si>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</si>
  <si>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</si>
  <si>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</si>
  <si>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</si>
  <si>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</si>
  <si>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</si>
  <si>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</si>
  <si>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</si>
  <si>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</si>
  <si>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</si>
  <si>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</si>
  <si>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</si>
  <si>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</si>
  <si>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</si>
  <si>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</si>
  <si>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</si>
  <si>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</si>
  <si>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</si>
  <si>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</si>
  <si>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</si>
  <si>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</si>
  <si>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</si>
  <si>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</si>
  <si>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</si>
  <si>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</si>
  <si>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</si>
  <si>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</si>
  <si>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</si>
  <si>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</si>
  <si>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</si>
  <si>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</si>
  <si>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</si>
  <si>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</si>
  <si>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</si>
  <si>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</si>
  <si>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</si>
  <si>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</si>
  <si>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</si>
  <si>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</si>
  <si>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</si>
  <si>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</si>
  <si>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</si>
  <si>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</si>
  <si>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</si>
  <si>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</si>
  <si>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</si>
  <si>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</si>
  <si>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</si>
  <si>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</si>
  <si>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</si>
  <si>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</si>
  <si>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</si>
  <si>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</si>
  <si>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</si>
  <si>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</si>
  <si>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</si>
  <si>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</si>
  <si>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</si>
  <si>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</si>
  <si>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</si>
  <si>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</si>
  <si>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</si>
  <si>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</si>
  <si>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</si>
  <si>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</si>
  <si>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</si>
  <si>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</si>
  <si>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</si>
  <si>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</si>
  <si>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</si>
  <si>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</si>
  <si>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</si>
  <si>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</si>
  <si>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</si>
  <si>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</si>
  <si>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</si>
  <si>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</si>
  <si>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</si>
  <si>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</si>
  <si>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</si>
  <si>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</si>
  <si>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</si>
  <si>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</si>
  <si>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</si>
  <si>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</si>
  <si>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</si>
  <si>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</si>
  <si>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</si>
  <si>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</si>
  <si>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</si>
  <si>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</si>
  <si>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</si>
  <si>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</si>
  <si>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</si>
  <si>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</si>
  <si>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</si>
  <si>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</si>
  <si>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</si>
  <si>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</si>
  <si>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</si>
  <si>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</si>
  <si>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</si>
  <si>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</si>
  <si>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</si>
  <si>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</si>
  <si>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</si>
  <si>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</si>
  <si>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</si>
  <si>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</si>
  <si>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</si>
  <si>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</si>
  <si>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</si>
  <si>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</si>
  <si>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</si>
  <si>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</si>
  <si>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</si>
  <si>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</si>
  <si>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</si>
  <si>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</si>
  <si>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</si>
  <si>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</si>
  <si>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</si>
  <si>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</si>
  <si>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</si>
  <si>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</si>
  <si>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</si>
  <si>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</si>
  <si>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</si>
  <si>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</si>
  <si>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</si>
  <si>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</si>
  <si>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</si>
  <si>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</si>
  <si>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</si>
  <si>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</si>
  <si>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</si>
  <si>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</si>
  <si>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</si>
  <si>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</si>
  <si>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</si>
  <si>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</si>
  <si>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</si>
  <si>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</si>
  <si>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</si>
  <si>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</si>
  <si>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</si>
  <si>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</si>
  <si>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</si>
  <si>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</si>
  <si>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</si>
  <si>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</si>
  <si>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</si>
  <si>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</si>
  <si>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</si>
  <si>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</si>
  <si>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</si>
  <si>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</si>
  <si>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</si>
  <si>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</si>
  <si>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</si>
  <si>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</si>
  <si>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</si>
  <si>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</si>
  <si>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</si>
  <si>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</si>
  <si>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</si>
  <si>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</si>
  <si>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</si>
  <si>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</si>
  <si>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</si>
  <si>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</si>
  <si>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</si>
  <si>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</si>
  <si>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</si>
  <si>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</si>
  <si>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</si>
  <si>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</si>
  <si>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</si>
  <si>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</si>
  <si>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</si>
  <si>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</si>
  <si>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</si>
  <si>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</si>
  <si>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</si>
  <si>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</si>
  <si>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</si>
  <si>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</si>
  <si>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</si>
  <si>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</si>
  <si>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</si>
  <si>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</si>
  <si>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</si>
  <si>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</si>
  <si>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</si>
  <si>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</si>
  <si>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</si>
  <si>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</si>
  <si>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</si>
  <si>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</si>
  <si>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</si>
  <si>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</si>
  <si>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</si>
  <si>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</si>
  <si>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</si>
  <si>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</si>
  <si>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</si>
  <si>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</si>
  <si>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</si>
  <si>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</si>
  <si>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</si>
  <si>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</si>
  <si>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</si>
  <si>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</si>
  <si>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</si>
  <si>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</si>
  <si>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</si>
  <si>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</si>
  <si>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</si>
  <si>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</si>
  <si>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</si>
  <si>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</si>
  <si>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</si>
  <si>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</si>
  <si>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</si>
  <si>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</si>
  <si>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</si>
  <si>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</si>
  <si>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</si>
  <si>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</si>
  <si>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</si>
  <si>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</si>
  <si>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</si>
  <si>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</si>
  <si>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</si>
  <si>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</si>
  <si>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</si>
  <si>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</si>
  <si>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</si>
  <si>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</si>
  <si>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</si>
  <si>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</si>
  <si>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</si>
  <si>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</si>
  <si>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</si>
  <si>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</si>
  <si>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</si>
  <si>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</si>
  <si>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</si>
  <si>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</si>
  <si>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</si>
  <si>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</si>
  <si>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</si>
  <si>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</si>
  <si>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</si>
  <si>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</si>
  <si>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</si>
  <si>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</si>
  <si>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</si>
  <si>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</si>
  <si>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</si>
  <si>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</si>
  <si>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</si>
  <si>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</si>
  <si>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</si>
  <si>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</si>
  <si>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</si>
  <si>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</si>
  <si>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</si>
  <si>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</si>
  <si>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</si>
  <si>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</si>
  <si>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</si>
  <si>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</si>
  <si>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</si>
  <si>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</si>
  <si>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</si>
  <si>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</si>
  <si>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</si>
  <si>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</si>
  <si>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</si>
  <si>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</si>
  <si>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</si>
  <si>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</si>
  <si>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</si>
  <si>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</si>
  <si>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</si>
  <si>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</si>
  <si>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</si>
  <si>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</si>
  <si>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</si>
  <si>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</si>
  <si>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</si>
  <si>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</si>
  <si>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</si>
  <si>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</si>
  <si>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</si>
  <si>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</si>
  <si>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</si>
  <si>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</si>
  <si>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</si>
  <si>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</si>
  <si>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</si>
  <si>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</si>
  <si>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</si>
  <si>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</si>
  <si>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</si>
  <si>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</si>
  <si>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</si>
  <si>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</si>
  <si>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</si>
  <si>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</si>
  <si>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</si>
  <si>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</si>
  <si>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</si>
  <si>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</si>
  <si>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</si>
  <si>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</si>
  <si>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</si>
  <si>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</si>
  <si>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</si>
  <si>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</si>
  <si>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</si>
  <si>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</si>
  <si>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</si>
  <si>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</si>
  <si>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</si>
  <si>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</si>
  <si>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</si>
  <si>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</si>
  <si>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</si>
  <si>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</si>
  <si>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</si>
  <si>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</si>
  <si>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</si>
  <si>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</si>
  <si>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</si>
  <si>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</si>
  <si>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</si>
  <si>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</si>
  <si>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</si>
  <si>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</si>
  <si>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</si>
  <si>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</si>
  <si>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</si>
  <si>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</si>
  <si>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</si>
  <si>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</si>
  <si>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</si>
  <si>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</si>
  <si>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</si>
  <si>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</si>
  <si>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</si>
  <si>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</si>
  <si>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</si>
  <si>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</si>
  <si>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</si>
  <si>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</si>
  <si>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</si>
  <si>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</si>
  <si>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</si>
  <si>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</si>
  <si>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</si>
  <si>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</si>
  <si>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</si>
  <si>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</si>
  <si>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</si>
  <si>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</si>
  <si>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</si>
  <si>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</si>
  <si>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</si>
  <si>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</si>
  <si>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</si>
  <si>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</si>
  <si>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</si>
  <si>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</si>
  <si>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</si>
  <si>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</si>
  <si>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</si>
  <si>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</si>
  <si>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</si>
  <si>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</si>
  <si>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</si>
  <si>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</si>
  <si>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</si>
  <si>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</si>
  <si>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</si>
  <si>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</si>
  <si>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</si>
  <si>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</si>
  <si>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</si>
  <si>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</si>
  <si>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</si>
  <si>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</si>
  <si>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</si>
  <si>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</si>
  <si>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</si>
  <si>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</si>
  <si>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</si>
  <si>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</si>
  <si>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</si>
  <si>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</si>
  <si>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</si>
  <si>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</si>
  <si>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</si>
  <si>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</si>
  <si>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</si>
  <si>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</si>
  <si>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</si>
  <si>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</si>
  <si>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</si>
  <si>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</si>
  <si>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</si>
  <si>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</si>
  <si>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</si>
  <si>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</si>
  <si>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</si>
  <si>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</si>
  <si>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</si>
  <si>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</si>
  <si>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</si>
  <si>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</si>
  <si>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</si>
  <si>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</si>
  <si>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</si>
  <si>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</si>
  <si>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</si>
  <si>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</si>
  <si>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</si>
  <si>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</si>
  <si>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</si>
  <si>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</si>
  <si>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</si>
  <si>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</si>
  <si>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</si>
  <si>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</si>
  <si>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</si>
  <si>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</si>
  <si>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</si>
  <si>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</si>
  <si>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</si>
  <si>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</si>
  <si>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</si>
  <si>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</si>
  <si>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</si>
  <si>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</si>
  <si>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</si>
  <si>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</si>
  <si>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</si>
  <si>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</si>
  <si>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</si>
  <si>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</si>
  <si>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</si>
  <si>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</si>
  <si>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</si>
  <si>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</si>
  <si>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</si>
  <si>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</si>
  <si>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</si>
  <si>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</si>
  <si>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</si>
  <si>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</si>
  <si>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</si>
  <si>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</si>
  <si>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</si>
  <si>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</si>
  <si>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</si>
  <si>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</si>
  <si>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</si>
  <si>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</si>
  <si>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</si>
  <si>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</si>
  <si>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</si>
  <si>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</si>
  <si>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</si>
  <si>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</si>
  <si>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</si>
  <si>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</si>
  <si>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</si>
  <si>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</si>
  <si>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</si>
  <si>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</si>
  <si>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</si>
  <si>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</si>
  <si>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</si>
  <si>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</si>
  <si>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</si>
  <si>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</si>
  <si>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</si>
  <si>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</si>
  <si>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</si>
  <si>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</si>
  <si>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</si>
  <si>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</si>
  <si>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</si>
  <si>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</si>
  <si>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</si>
  <si>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</si>
  <si>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</si>
  <si>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</si>
  <si>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</si>
  <si>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</si>
  <si>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</si>
  <si>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</si>
  <si>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</si>
  <si>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</si>
  <si>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</si>
  <si>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</si>
  <si>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</si>
  <si>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</si>
  <si>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</si>
  <si>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</si>
  <si>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</si>
  <si>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</si>
  <si>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</si>
  <si>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</si>
  <si>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</si>
  <si>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</si>
  <si>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</si>
  <si>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</si>
  <si>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</si>
  <si>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</si>
  <si>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</si>
  <si>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</si>
  <si>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</si>
  <si>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</si>
  <si>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</si>
  <si>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</si>
  <si>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</si>
  <si>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</si>
  <si>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</si>
  <si>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</si>
  <si>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</si>
  <si>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</si>
  <si>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</si>
  <si>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</si>
  <si>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</si>
  <si>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</si>
  <si>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</si>
  <si>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</si>
  <si>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</si>
  <si>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</si>
  <si>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</si>
  <si>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</si>
  <si>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</si>
  <si>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</si>
  <si>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</si>
  <si>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</si>
  <si>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</si>
  <si>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</si>
  <si>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</si>
  <si>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</si>
  <si>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</si>
  <si>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</si>
  <si>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</si>
  <si>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</si>
  <si>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</si>
  <si>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</si>
  <si>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</si>
  <si>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</si>
  <si>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</si>
  <si>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</si>
  <si>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</si>
  <si>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</si>
  <si>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</si>
  <si>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</si>
  <si>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</si>
  <si>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</si>
  <si>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</si>
  <si>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</si>
  <si>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</si>
  <si>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</si>
  <si>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</si>
  <si>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</si>
  <si>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</si>
  <si>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</si>
  <si>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</si>
  <si>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</si>
  <si>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</si>
  <si>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</si>
  <si>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</si>
  <si>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</si>
  <si>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</si>
  <si>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</si>
  <si>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</si>
  <si>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</si>
  <si>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</si>
  <si>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</si>
  <si>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</si>
  <si>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</si>
  <si>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</si>
  <si>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</si>
  <si>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</si>
  <si>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</si>
  <si>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</si>
  <si>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</si>
  <si>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</si>
  <si>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</si>
  <si>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</si>
  <si>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</si>
  <si>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</si>
  <si>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</si>
  <si>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</si>
  <si>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</si>
  <si>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</si>
  <si>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</si>
  <si>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</si>
  <si>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</si>
  <si>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</si>
  <si>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</si>
  <si>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</si>
  <si>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</si>
  <si>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</si>
  <si>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</si>
  <si>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</si>
  <si>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</si>
  <si>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</si>
  <si>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</si>
  <si>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</si>
  <si>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</si>
  <si>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</si>
  <si>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</si>
  <si>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</si>
  <si>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</si>
  <si>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</si>
  <si>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</si>
  <si>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</si>
  <si>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</si>
  <si>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</si>
  <si>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</si>
  <si>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</si>
  <si>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</si>
  <si>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</si>
  <si>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</si>
  <si>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</si>
  <si>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</si>
  <si>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</si>
  <si>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</si>
  <si>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</si>
  <si>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</si>
  <si>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</si>
  <si>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</si>
  <si>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</si>
  <si>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</si>
  <si>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</si>
  <si>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</si>
  <si>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</si>
  <si>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</si>
  <si>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</si>
  <si>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</si>
  <si>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</si>
  <si>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</si>
  <si>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</si>
  <si>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</si>
  <si>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</si>
  <si>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</si>
  <si>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</si>
  <si>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</si>
  <si>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</si>
  <si>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</si>
  <si>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</si>
  <si>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</si>
  <si>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</si>
  <si>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</si>
  <si>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</si>
  <si>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</si>
  <si>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</si>
  <si>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</si>
  <si>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</si>
  <si>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</si>
  <si>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</si>
  <si>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</si>
  <si>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</si>
  <si>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</si>
  <si>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</si>
  <si>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</si>
  <si>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</si>
  <si>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</si>
  <si>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</si>
  <si>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</si>
  <si>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</si>
  <si>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</si>
  <si>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</si>
  <si>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</si>
  <si>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</si>
  <si>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</si>
  <si>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</si>
  <si>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</si>
  <si>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</si>
  <si>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</si>
  <si>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</si>
  <si>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</si>
  <si>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</si>
  <si>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</si>
  <si>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</si>
  <si>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</si>
  <si>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</si>
  <si>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</si>
  <si>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</si>
  <si>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</si>
  <si>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</si>
  <si>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</si>
  <si>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</si>
  <si>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</si>
  <si>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</si>
  <si>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</si>
  <si>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</si>
  <si>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</si>
  <si>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</si>
  <si>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</si>
  <si>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</si>
  <si>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</si>
  <si>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</si>
  <si>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</si>
  <si>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</si>
  <si>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</si>
  <si>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</si>
  <si>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</si>
  <si>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</si>
  <si>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</si>
  <si>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</si>
  <si>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</si>
  <si>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</si>
  <si>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</si>
  <si>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</si>
  <si>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</si>
  <si>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</si>
  <si>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</si>
  <si>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</si>
  <si>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</si>
  <si>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</si>
  <si>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</si>
  <si>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</si>
  <si>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</si>
  <si>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</si>
  <si>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</si>
  <si>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</si>
  <si>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</si>
  <si>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</si>
  <si>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</si>
  <si>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</si>
  <si>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</si>
  <si>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</si>
  <si>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</si>
  <si>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</si>
  <si>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</si>
  <si>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</si>
  <si>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</si>
  <si>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</si>
  <si>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</si>
  <si>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</si>
  <si>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</si>
  <si>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</si>
  <si>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</si>
  <si>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</si>
  <si>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</si>
  <si>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</si>
  <si>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</si>
  <si>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</si>
  <si>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</si>
  <si>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</si>
  <si>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</si>
  <si>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</si>
  <si>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</si>
  <si>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</si>
  <si>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</si>
  <si>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</si>
  <si>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</si>
  <si>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</si>
  <si>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</si>
  <si>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</si>
  <si>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</si>
  <si>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</si>
  <si>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</si>
  <si>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</si>
  <si>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</si>
  <si>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</si>
  <si>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</si>
  <si>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</si>
  <si>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</si>
  <si>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</si>
  <si>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</si>
  <si>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</si>
  <si>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</si>
  <si>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</si>
  <si>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</si>
  <si>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</si>
  <si>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</si>
  <si>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</si>
  <si>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</si>
  <si>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</si>
  <si>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</si>
  <si>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</si>
  <si>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</si>
  <si>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</si>
  <si>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</si>
  <si>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</si>
  <si>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</si>
  <si>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</si>
  <si>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</si>
  <si>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</si>
  <si>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</si>
  <si>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</si>
  <si>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</si>
  <si>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</si>
  <si>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</si>
  <si>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</si>
  <si>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</si>
  <si>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</si>
  <si>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</si>
  <si>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</si>
  <si>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</si>
  <si>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</si>
  <si>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</si>
  <si>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</si>
  <si>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</si>
  <si>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</si>
  <si>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</si>
  <si>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</si>
  <si>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</si>
  <si>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</si>
  <si>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</si>
  <si>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</si>
  <si>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</si>
  <si>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</si>
  <si>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</si>
  <si>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</si>
  <si>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</si>
  <si>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</si>
  <si>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</si>
  <si>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</si>
  <si>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</si>
  <si>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</si>
  <si>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</si>
  <si>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</si>
  <si>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</si>
  <si>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</si>
  <si>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</si>
  <si>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</si>
  <si>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</si>
  <si>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</si>
  <si>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</si>
  <si>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</si>
  <si>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</si>
  <si>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</si>
  <si>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</si>
  <si>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</si>
  <si>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</si>
  <si>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</si>
  <si>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</si>
  <si>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</si>
  <si>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</si>
  <si>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</si>
  <si>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</si>
  <si>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</si>
  <si>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</si>
  <si>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</si>
  <si>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</si>
  <si>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</si>
  <si>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</si>
  <si>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</si>
  <si>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</si>
  <si>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</si>
  <si>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</si>
  <si>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</si>
  <si>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</si>
  <si>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</si>
  <si>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</si>
  <si>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</si>
  <si>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</si>
  <si>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</si>
  <si>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</si>
  <si>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</si>
  <si>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</si>
  <si>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</si>
  <si>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</si>
  <si>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</si>
  <si>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</si>
  <si>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</si>
  <si>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</si>
  <si>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</si>
  <si>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</si>
  <si>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</si>
  <si>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</si>
  <si>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</si>
  <si>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</si>
  <si>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</si>
  <si>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</si>
  <si>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</si>
  <si>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</si>
  <si>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</si>
  <si>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</si>
  <si>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</si>
  <si>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</si>
  <si>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</si>
  <si>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</si>
  <si>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</si>
  <si>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</si>
  <si>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</si>
  <si>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</si>
  <si>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</si>
  <si>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</si>
  <si>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</si>
  <si>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</si>
  <si>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</si>
  <si>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</si>
  <si>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</si>
  <si>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</si>
  <si>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</si>
  <si>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</si>
  <si>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</si>
  <si>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</si>
  <si>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</si>
  <si>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</si>
  <si>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</si>
  <si>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</si>
  <si>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</si>
  <si>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</si>
  <si>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</si>
  <si>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</si>
  <si>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</si>
  <si>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</si>
  <si>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</si>
  <si>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</si>
  <si>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</si>
  <si>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</si>
  <si>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</si>
  <si>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</si>
  <si>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</si>
  <si>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</si>
  <si>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</si>
  <si>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</si>
  <si>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</si>
  <si>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</si>
  <si>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</si>
  <si>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</si>
  <si>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</si>
  <si>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</si>
  <si>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</si>
  <si>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</si>
  <si>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</si>
  <si>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</si>
  <si>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</si>
  <si>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</si>
  <si>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</si>
  <si>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</si>
  <si>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</si>
  <si>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</si>
  <si>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</si>
  <si>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</si>
  <si>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</si>
  <si>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</si>
  <si>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</si>
  <si>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</si>
  <si>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</si>
  <si>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</si>
  <si>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</si>
  <si>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</si>
  <si>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</si>
  <si>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</si>
  <si>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</si>
  <si>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</si>
  <si>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</si>
  <si>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</si>
  <si>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</si>
  <si>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</si>
  <si>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</si>
  <si>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</si>
  <si>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</si>
  <si>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</si>
  <si>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</si>
  <si>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</si>
  <si>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</si>
  <si>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</si>
  <si>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</si>
  <si>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</si>
  <si>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</si>
  <si>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</si>
  <si>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</si>
  <si>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</si>
  <si>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</si>
  <si>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</si>
  <si>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</si>
  <si>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</si>
  <si>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</si>
  <si>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</si>
  <si>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</si>
  <si>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</si>
  <si>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</si>
  <si>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</si>
  <si>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</si>
  <si>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</si>
  <si>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</si>
  <si>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</si>
  <si>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</si>
  <si>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</si>
  <si>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</si>
  <si>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</si>
  <si>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</si>
  <si>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</si>
  <si>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</si>
  <si>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</si>
  <si>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</si>
  <si>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</si>
  <si>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</si>
  <si>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</si>
  <si>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</si>
  <si>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</si>
  <si>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</si>
  <si>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</si>
  <si>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</si>
  <si>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</si>
  <si>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</si>
  <si>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</si>
  <si>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</si>
  <si>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</si>
  <si>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</si>
  <si>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</si>
  <si>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</si>
  <si>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</si>
  <si>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</si>
  <si>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</si>
  <si>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</si>
  <si>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</si>
  <si>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</si>
  <si>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</si>
  <si>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</si>
  <si>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</si>
  <si>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</si>
  <si>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</si>
  <si>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</si>
  <si>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</si>
  <si>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</si>
  <si>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</si>
  <si>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</si>
  <si>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</si>
  <si>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</si>
  <si>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</si>
  <si>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</si>
  <si>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</si>
  <si>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</si>
  <si>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</si>
  <si>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</si>
  <si>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</si>
  <si>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</si>
  <si>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</si>
  <si>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</si>
  <si>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</si>
  <si>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</si>
  <si>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</si>
  <si>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</si>
  <si>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</si>
  <si>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</si>
  <si>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</si>
  <si>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</si>
  <si>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</si>
  <si>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</si>
  <si>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</si>
  <si>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</si>
  <si>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</si>
  <si>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</si>
  <si>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</si>
  <si>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</si>
  <si>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</si>
  <si>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</si>
  <si>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</si>
  <si>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</si>
  <si>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</si>
  <si>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</si>
  <si>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</si>
  <si>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</si>
  <si>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</si>
  <si>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</si>
  <si>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</si>
  <si>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</si>
  <si>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</si>
  <si>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</si>
  <si>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</si>
  <si>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</si>
  <si>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</si>
  <si>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</si>
  <si>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</si>
  <si>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</si>
  <si>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</si>
  <si>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</si>
  <si>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</si>
  <si>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</si>
  <si>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</si>
  <si>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</si>
  <si>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</si>
  <si>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</si>
  <si>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</si>
  <si>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</si>
  <si>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</si>
  <si>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</si>
  <si>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</si>
  <si>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</si>
  <si>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</si>
  <si>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</si>
  <si>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</si>
  <si>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</si>
  <si>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</si>
  <si>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</si>
  <si>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</si>
  <si>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</si>
  <si>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</si>
  <si>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</si>
  <si>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</si>
  <si>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</si>
  <si>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</si>
  <si>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</si>
  <si>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</si>
  <si>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</si>
  <si>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</si>
  <si>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</si>
  <si>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</si>
  <si>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</si>
  <si>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</si>
  <si>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</si>
  <si>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</si>
  <si>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</si>
  <si>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</si>
  <si>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</si>
  <si>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</si>
  <si>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</si>
  <si>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</si>
  <si>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</si>
  <si>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</si>
  <si>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</si>
  <si>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</si>
  <si>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</si>
  <si>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</si>
  <si>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</si>
  <si>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</si>
  <si>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</si>
  <si>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</si>
  <si>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</si>
  <si>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</si>
  <si>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</si>
  <si>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</si>
  <si>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</si>
  <si>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</si>
  <si>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</si>
  <si>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</si>
  <si>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</si>
  <si>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</si>
  <si>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</si>
  <si>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</si>
  <si>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</si>
  <si>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</si>
  <si>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</si>
  <si>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</si>
  <si>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</si>
  <si>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</si>
  <si>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</si>
  <si>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</si>
  <si>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</si>
  <si>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</si>
  <si>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</si>
  <si>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</si>
  <si>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</si>
  <si>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</si>
  <si>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</si>
  <si>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</si>
  <si>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</si>
  <si>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</si>
  <si>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</si>
  <si>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</si>
  <si>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</si>
  <si>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</si>
  <si>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</si>
  <si>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</si>
  <si>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</si>
  <si>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</si>
  <si>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</si>
  <si>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</si>
  <si>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</si>
  <si>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</si>
  <si>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</si>
  <si>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</si>
  <si>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</si>
  <si>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</si>
  <si>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</si>
  <si>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</si>
  <si>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</si>
  <si>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</si>
  <si>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</si>
  <si>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</si>
  <si>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</si>
  <si>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</si>
  <si>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</si>
  <si>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</si>
  <si>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</si>
  <si>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</si>
  <si>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</si>
  <si>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</si>
  <si>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</si>
  <si>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</si>
  <si>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</si>
  <si>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</si>
  <si>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</si>
  <si>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</si>
  <si>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</si>
  <si>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</si>
  <si>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</si>
  <si>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</si>
  <si>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</si>
  <si>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</si>
  <si>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</si>
  <si>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</si>
  <si>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</si>
  <si>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</si>
  <si>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</si>
  <si>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</si>
  <si>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</si>
  <si>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</si>
  <si>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</si>
  <si>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</si>
  <si>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</si>
  <si>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</si>
  <si>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</si>
  <si>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</si>
  <si>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</si>
  <si>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</si>
  <si>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</si>
  <si>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</si>
  <si>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</si>
  <si>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</si>
  <si>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</si>
  <si>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</si>
  <si>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</si>
  <si>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</si>
  <si>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</si>
  <si>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</si>
  <si>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</si>
  <si>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</si>
  <si>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</si>
  <si>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</si>
  <si>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</si>
  <si>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</si>
  <si>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</si>
  <si>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</si>
  <si>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</si>
  <si>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</si>
  <si>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</si>
  <si>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</si>
  <si>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</si>
  <si>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</si>
  <si>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</si>
  <si>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</si>
  <si>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</si>
  <si>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</si>
  <si>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</si>
  <si>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</si>
  <si>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</si>
  <si>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</si>
  <si>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</si>
  <si>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</si>
  <si>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</si>
  <si>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</si>
  <si>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</si>
  <si>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</si>
  <si>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</si>
  <si>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</si>
  <si>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</si>
  <si>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</si>
  <si>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</si>
  <si>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</si>
  <si>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</si>
  <si>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</si>
  <si>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</si>
  <si>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</si>
  <si>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</si>
  <si>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</si>
  <si>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</si>
  <si>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</si>
  <si>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</si>
  <si>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</si>
  <si>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</si>
  <si>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</si>
  <si>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</si>
  <si>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</si>
  <si>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</si>
  <si>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</si>
  <si>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</si>
  <si>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</si>
  <si>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</si>
  <si>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</si>
  <si>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</si>
  <si>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</si>
  <si>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</si>
  <si>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</si>
  <si>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</si>
  <si>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</si>
  <si>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</si>
  <si>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</si>
  <si>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</si>
  <si>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</si>
  <si>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</si>
  <si>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</si>
  <si>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</si>
  <si>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</si>
  <si>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</si>
  <si>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</si>
  <si>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</si>
  <si>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</si>
  <si>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</si>
  <si>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</si>
  <si>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</si>
  <si>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</si>
  <si>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</si>
  <si>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</si>
  <si>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</si>
  <si>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</si>
  <si>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</si>
  <si>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</si>
  <si>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</si>
  <si>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</si>
  <si>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</si>
  <si>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</si>
  <si>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</si>
  <si>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</si>
  <si>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</si>
  <si>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</si>
  <si>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</si>
  <si>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</si>
  <si>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</si>
  <si>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</si>
  <si>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</si>
  <si>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</si>
  <si>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</si>
  <si>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</si>
  <si>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</si>
  <si>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</si>
  <si>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</si>
  <si>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</si>
  <si>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</si>
  <si>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</si>
  <si>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</si>
  <si>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</si>
  <si>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</si>
  <si>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</si>
  <si>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</si>
  <si>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</si>
  <si>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</si>
  <si>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</si>
  <si>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</si>
  <si>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</si>
  <si>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</si>
  <si>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</si>
  <si>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</si>
  <si>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</si>
  <si>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</si>
  <si>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</si>
  <si>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</si>
  <si>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</si>
  <si>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</si>
  <si>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</si>
  <si>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</si>
  <si>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</si>
  <si>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</si>
  <si>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</si>
  <si>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</si>
  <si>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</si>
  <si>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</si>
  <si>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</si>
  <si>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</si>
  <si>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</si>
  <si>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</si>
  <si>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</si>
  <si>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</si>
  <si>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</si>
  <si>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</si>
  <si>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</si>
  <si>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</si>
  <si>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</si>
  <si>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</si>
  <si>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</si>
  <si>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</si>
  <si>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</si>
  <si>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</si>
  <si>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</si>
  <si>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</si>
  <si>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</si>
  <si>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</si>
  <si>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</si>
  <si>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</si>
  <si>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</si>
  <si>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</si>
  <si>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</si>
  <si>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</si>
  <si>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</si>
  <si>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</si>
  <si>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</si>
  <si>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</si>
  <si>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</si>
  <si>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</si>
  <si>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</si>
  <si>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</si>
  <si>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</si>
  <si>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</si>
  <si>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</si>
  <si>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</si>
  <si>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</si>
  <si>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</si>
  <si>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</si>
  <si>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</si>
  <si>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</si>
  <si>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</si>
  <si>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</si>
  <si>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</si>
  <si>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</si>
  <si>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</si>
  <si>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</si>
  <si>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</si>
  <si>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</si>
  <si>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</si>
  <si>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</si>
  <si>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</si>
  <si>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</si>
  <si>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</si>
  <si>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</si>
  <si>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</si>
  <si>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</si>
  <si>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</si>
  <si>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</si>
  <si>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</si>
  <si>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</si>
  <si>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</si>
  <si>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</si>
  <si>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</si>
  <si>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</si>
  <si>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</si>
  <si>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</si>
  <si>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</si>
  <si>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</si>
  <si>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</si>
  <si>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</si>
  <si>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</si>
  <si>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</si>
  <si>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</si>
  <si>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</si>
  <si>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</si>
  <si>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</si>
  <si>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</si>
  <si>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</si>
  <si>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</si>
  <si>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</si>
  <si>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</si>
  <si>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</si>
  <si>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</si>
  <si>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</si>
  <si>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</si>
  <si>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</si>
  <si>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</si>
  <si>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</si>
  <si>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</si>
  <si>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</si>
  <si>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</si>
  <si>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</si>
  <si>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</si>
  <si>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</si>
  <si>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</si>
  <si>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</si>
  <si>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</si>
  <si>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</si>
  <si>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</si>
  <si>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</si>
  <si>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</si>
  <si>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</si>
  <si>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</si>
  <si>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</si>
  <si>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</si>
  <si>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</si>
  <si>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</si>
  <si>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</si>
  <si>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</si>
  <si>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</si>
  <si>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</si>
  <si>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</si>
  <si>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</si>
  <si>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</si>
  <si>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</si>
  <si>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</si>
  <si>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</si>
  <si>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</si>
  <si>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</si>
  <si>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</si>
  <si>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</si>
  <si>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</si>
  <si>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</si>
  <si>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</si>
  <si>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</si>
  <si>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</si>
  <si>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</si>
  <si>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</si>
  <si>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</si>
  <si>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</si>
  <si>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</si>
  <si>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</si>
  <si>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</si>
  <si>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</si>
  <si>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</si>
  <si>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</si>
  <si>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</si>
  <si>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</si>
  <si>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</si>
  <si>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</si>
  <si>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</si>
  <si>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</si>
  <si>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</si>
  <si>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</si>
  <si>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</si>
  <si>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</si>
  <si>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</si>
  <si>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</si>
  <si>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</si>
  <si>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</si>
  <si>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</si>
  <si>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</si>
  <si>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</si>
  <si>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</si>
  <si>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</si>
  <si>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</si>
  <si>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</si>
  <si>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</si>
  <si>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</si>
  <si>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</si>
  <si>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</si>
  <si>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</si>
  <si>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</si>
  <si>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</si>
  <si>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</si>
  <si>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</si>
  <si>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</si>
  <si>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</si>
  <si>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</si>
  <si>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</si>
  <si>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</si>
  <si>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</si>
  <si>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</si>
  <si>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</si>
  <si>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</si>
  <si>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</si>
  <si>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</si>
  <si>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</si>
  <si>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</si>
  <si>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</si>
  <si>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</si>
  <si>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</si>
  <si>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</si>
  <si>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</si>
  <si>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</si>
  <si>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</si>
  <si>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</si>
  <si>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</si>
  <si>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</si>
  <si>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</si>
  <si>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</si>
  <si>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</si>
  <si>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</si>
  <si>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</si>
  <si>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</si>
  <si>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</si>
  <si>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</si>
  <si>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</si>
  <si>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</si>
  <si>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</si>
  <si>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</si>
  <si>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</si>
  <si>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</si>
  <si>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</si>
  <si>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</si>
  <si>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</si>
  <si>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</si>
  <si>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</si>
  <si>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</si>
  <si>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</si>
  <si>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</si>
  <si>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</si>
  <si>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</si>
  <si>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</si>
  <si>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</si>
  <si>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</si>
  <si>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</si>
  <si>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</si>
  <si>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</si>
  <si>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</si>
  <si>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</si>
  <si>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</si>
  <si>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</si>
  <si>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</si>
  <si>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</si>
  <si>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</si>
  <si>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</si>
  <si>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</si>
  <si>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</si>
  <si>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</si>
  <si>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</si>
  <si>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</si>
  <si>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</si>
  <si>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</si>
  <si>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</si>
  <si>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</si>
  <si>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</si>
  <si>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</si>
  <si>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</si>
  <si>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</si>
  <si>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</si>
  <si>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</si>
  <si>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</si>
  <si>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</si>
  <si>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</si>
  <si>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</si>
  <si>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</si>
  <si>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</si>
  <si>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</si>
  <si>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</si>
  <si>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</si>
  <si>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</si>
  <si>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</si>
  <si>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</si>
  <si>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</si>
  <si>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</si>
  <si>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</si>
  <si>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</si>
  <si>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</si>
  <si>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</si>
  <si>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</si>
  <si>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</si>
  <si>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</si>
  <si>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</si>
  <si>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</si>
  <si>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</si>
  <si>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</si>
  <si>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</si>
  <si>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</si>
  <si>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</si>
  <si>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</si>
  <si>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</si>
  <si>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</si>
  <si>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</si>
  <si>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</si>
  <si>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</si>
  <si>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</si>
  <si>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</si>
  <si>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</si>
  <si>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</si>
  <si>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</si>
  <si>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</si>
  <si>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</si>
  <si>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</si>
  <si>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</si>
  <si>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</si>
  <si>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</si>
  <si>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</si>
  <si>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</si>
  <si>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</si>
  <si>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</si>
  <si>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</si>
  <si>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</si>
  <si>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</si>
  <si>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</si>
  <si>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</si>
  <si>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</si>
  <si>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</si>
  <si>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</si>
  <si>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</si>
  <si>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</si>
  <si>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</si>
  <si>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</si>
  <si>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</si>
  <si>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</si>
  <si>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</si>
  <si>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</si>
  <si>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</si>
  <si>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</si>
  <si>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</si>
  <si>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</si>
  <si>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</si>
  <si>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</si>
  <si>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</si>
  <si>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</si>
  <si>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</si>
  <si>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</si>
  <si>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</si>
  <si>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</si>
  <si>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</si>
  <si>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</si>
  <si>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</si>
  <si>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</si>
  <si>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</si>
  <si>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</si>
  <si>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</si>
  <si>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</si>
  <si>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</si>
  <si>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</si>
  <si>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</si>
  <si>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</si>
  <si>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</si>
  <si>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</si>
  <si>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</si>
  <si>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</si>
  <si>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</si>
  <si>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</si>
  <si>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</si>
  <si>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</si>
  <si>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</si>
  <si>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</si>
  <si>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</si>
  <si>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</si>
  <si>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</si>
  <si>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</si>
  <si>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</si>
  <si>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</si>
  <si>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</si>
  <si>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</si>
  <si>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</si>
  <si>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</si>
  <si>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</si>
  <si>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</si>
  <si>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</si>
  <si>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</si>
  <si>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</si>
  <si>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</si>
  <si>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</si>
  <si>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</si>
  <si>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</si>
  <si>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</si>
  <si>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</si>
  <si>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</si>
  <si>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</si>
  <si>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</si>
  <si>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</si>
  <si>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</si>
  <si>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</si>
  <si>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</si>
  <si>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</si>
  <si>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</si>
  <si>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</si>
  <si>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</si>
  <si>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</si>
  <si>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</si>
  <si>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</si>
  <si>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</si>
  <si>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</si>
  <si>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</si>
  <si>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</si>
  <si>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</si>
  <si>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</si>
  <si>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</si>
  <si>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</si>
  <si>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</si>
  <si>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</si>
  <si>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</si>
  <si>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</si>
  <si>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</si>
  <si>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</si>
  <si>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</si>
  <si>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</si>
  <si>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</si>
  <si>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</si>
  <si>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</si>
  <si>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</si>
  <si>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</si>
  <si>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</si>
  <si>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</si>
  <si>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</si>
  <si>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</si>
  <si>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</si>
  <si>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</si>
  <si>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</si>
  <si>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</si>
  <si>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</si>
  <si>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</si>
  <si>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</si>
  <si>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</si>
  <si>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</si>
  <si>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</si>
  <si>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</si>
  <si>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</si>
  <si>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</si>
  <si>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</si>
  <si>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</si>
  <si>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</si>
  <si>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</si>
  <si>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</si>
  <si>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</si>
  <si>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</si>
  <si>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</si>
  <si>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</si>
  <si>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</si>
  <si>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</si>
  <si>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</si>
  <si>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</si>
  <si>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</si>
  <si>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</si>
  <si>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</si>
  <si>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</si>
  <si>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</si>
  <si>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</si>
  <si>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</si>
  <si>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</si>
  <si>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</si>
  <si>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</si>
  <si>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</si>
  <si>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</si>
  <si>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</si>
  <si>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</si>
  <si>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</si>
  <si>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</si>
  <si>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</si>
  <si>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</si>
  <si>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</si>
  <si>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</si>
  <si>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</si>
  <si>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</si>
  <si>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</si>
  <si>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</si>
  <si>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</si>
  <si>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</si>
  <si>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</si>
  <si>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</si>
  <si>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</si>
  <si>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</si>
  <si>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</si>
  <si>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</si>
  <si>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</si>
  <si>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</si>
  <si>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</si>
  <si>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</si>
  <si>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</si>
  <si>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</si>
  <si>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</si>
  <si>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</si>
  <si>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</si>
  <si>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</si>
  <si>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</si>
  <si>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</si>
  <si>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</si>
  <si>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</si>
  <si>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</si>
  <si>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</si>
  <si>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</si>
  <si>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</si>
  <si>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</si>
  <si>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</si>
  <si>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</si>
  <si>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</si>
  <si>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</si>
  <si>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</si>
  <si>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</si>
  <si>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</si>
  <si>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</si>
  <si>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</si>
  <si>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</si>
  <si>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</si>
  <si>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</si>
  <si>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</si>
  <si>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</si>
  <si>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</si>
  <si>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</si>
  <si>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</si>
  <si>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</si>
  <si>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</si>
  <si>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</si>
  <si>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</si>
  <si>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</si>
  <si>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</si>
  <si>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</si>
  <si>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</si>
  <si>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</si>
  <si>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</si>
  <si>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</si>
  <si>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</si>
  <si>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</si>
  <si>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</si>
  <si>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</si>
  <si>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</si>
  <si>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</si>
  <si>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</si>
  <si>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</si>
  <si>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</si>
  <si>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</si>
  <si>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</si>
  <si>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</si>
  <si>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</si>
  <si>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</si>
  <si>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</si>
  <si>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</si>
  <si>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</si>
  <si>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</si>
  <si>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</si>
  <si>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</si>
  <si>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</si>
  <si>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</si>
  <si>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</si>
  <si>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</si>
  <si>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</si>
  <si>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</si>
  <si>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</si>
  <si>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</si>
  <si>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</si>
  <si>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</si>
  <si>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</si>
  <si>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</si>
  <si>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</si>
  <si>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</si>
  <si>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</si>
  <si>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</si>
  <si>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</si>
  <si>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</si>
  <si>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</si>
  <si>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</si>
  <si>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</si>
  <si>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</si>
  <si>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</si>
  <si>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</si>
  <si>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</si>
  <si>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</si>
  <si>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</si>
  <si>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</si>
  <si>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</si>
  <si>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</si>
  <si>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</si>
  <si>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</si>
  <si>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</si>
  <si>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</si>
  <si>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</si>
  <si>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</si>
  <si>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</si>
  <si>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</si>
  <si>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</si>
  <si>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</si>
  <si>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</si>
  <si>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</si>
  <si>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</si>
  <si>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</si>
  <si>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</si>
  <si>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</si>
  <si>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</si>
  <si>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</si>
  <si>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</si>
  <si>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</si>
  <si>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</si>
  <si>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</si>
  <si>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</si>
  <si>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</si>
  <si>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</si>
  <si>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</si>
  <si>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</si>
  <si>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</si>
  <si>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</si>
  <si>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</si>
  <si>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</si>
  <si>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</si>
  <si>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</si>
  <si>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</si>
  <si>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</si>
  <si>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</si>
  <si>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</si>
  <si>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</si>
  <si>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</si>
  <si>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</si>
  <si>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</si>
  <si>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</si>
  <si>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</si>
  <si>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</si>
  <si>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</si>
  <si>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</si>
  <si>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</si>
  <si>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</si>
  <si>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</si>
  <si>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</si>
  <si>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</si>
  <si>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</si>
  <si>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</si>
  <si>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</si>
  <si>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</si>
  <si>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</si>
  <si>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</si>
  <si>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</si>
  <si>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</si>
  <si>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</si>
  <si>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</si>
  <si>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</si>
  <si>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</si>
  <si>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</si>
  <si>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</si>
  <si>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</si>
  <si>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</si>
  <si>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</si>
  <si>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</si>
  <si>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</si>
  <si>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</si>
  <si>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</si>
  <si>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</si>
  <si>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</si>
  <si>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</si>
  <si>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</si>
  <si>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</si>
  <si>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</si>
  <si>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</si>
  <si>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</si>
  <si>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</si>
  <si>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</si>
  <si>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</si>
  <si>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</si>
  <si>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</si>
  <si>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</si>
  <si>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</si>
  <si>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</si>
  <si>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</si>
  <si>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</si>
  <si>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</si>
  <si>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</si>
  <si>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</si>
  <si>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</si>
  <si>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</si>
  <si>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</si>
  <si>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</si>
  <si>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</si>
  <si>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</si>
  <si>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</si>
  <si>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</si>
  <si>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</si>
  <si>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</si>
  <si>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</si>
  <si>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</si>
  <si>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</si>
  <si>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</si>
  <si>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</si>
  <si>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</si>
  <si>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</si>
  <si>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</si>
  <si>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</si>
  <si>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</si>
  <si>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</si>
  <si>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</si>
  <si>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</si>
  <si>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</si>
  <si>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</si>
  <si>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</si>
  <si>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</si>
  <si>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</si>
  <si>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</si>
  <si>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</si>
  <si>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</si>
  <si>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</si>
  <si>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</si>
  <si>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</si>
  <si>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</si>
  <si>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</si>
  <si>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</si>
  <si>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</si>
  <si>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</si>
  <si>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</si>
  <si>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</si>
  <si>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</si>
  <si>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</si>
  <si>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</si>
  <si>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</si>
  <si>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</si>
  <si>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</si>
  <si>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</si>
  <si>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</si>
  <si>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</si>
  <si>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</si>
  <si>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</si>
  <si>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</si>
  <si>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</si>
  <si>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</si>
  <si>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</si>
  <si>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</si>
  <si>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</si>
  <si>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</si>
  <si>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</si>
  <si>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</si>
  <si>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</si>
  <si>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</si>
  <si>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</si>
  <si>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</si>
  <si>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</si>
  <si>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</si>
  <si>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</si>
  <si>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</si>
  <si>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</si>
  <si>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</si>
  <si>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</si>
  <si>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</si>
  <si>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</si>
  <si>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</si>
  <si>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</si>
  <si>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</si>
  <si>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</si>
  <si>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</si>
  <si>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</si>
  <si>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</si>
  <si>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</si>
  <si>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</si>
  <si>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</si>
  <si>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</si>
  <si>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</si>
  <si>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</si>
  <si>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</si>
  <si>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</si>
  <si>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</si>
  <si>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</si>
  <si>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</si>
  <si>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</si>
  <si>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</si>
  <si>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</si>
  <si>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</si>
  <si>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</si>
  <si>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</si>
  <si>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</si>
  <si>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</si>
  <si>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</si>
  <si>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</si>
  <si>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</si>
  <si>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</si>
  <si>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</si>
  <si>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</si>
  <si>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</si>
  <si>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</si>
  <si>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</si>
  <si>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</si>
  <si>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</si>
  <si>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</si>
  <si>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</si>
  <si>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</si>
  <si>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</si>
  <si>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</si>
  <si>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</si>
  <si>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</si>
  <si>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</si>
  <si>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</si>
  <si>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</si>
  <si>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</si>
  <si>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</si>
  <si>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</si>
  <si>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</si>
  <si>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</si>
  <si>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</si>
  <si>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</si>
  <si>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</si>
  <si>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</si>
  <si>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</si>
  <si>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</si>
  <si>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</si>
  <si>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</si>
  <si>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</si>
  <si>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</si>
  <si>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</si>
  <si>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</si>
  <si>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</si>
  <si>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</si>
  <si>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</si>
  <si>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</si>
  <si>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</si>
  <si>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</si>
  <si>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</si>
  <si>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</si>
  <si>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</si>
  <si>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</si>
  <si>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</si>
  <si>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</si>
  <si>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</si>
  <si>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</si>
  <si>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</si>
  <si>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</si>
  <si>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</si>
  <si>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</si>
  <si>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</si>
  <si>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</si>
  <si>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</si>
  <si>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</si>
  <si>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</si>
  <si>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</si>
  <si>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</si>
  <si>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</si>
  <si>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</si>
  <si>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</si>
  <si>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</si>
  <si>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</si>
  <si>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</si>
  <si>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</si>
  <si>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</si>
  <si>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</si>
  <si>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</si>
  <si>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</si>
  <si>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</si>
  <si>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</si>
  <si>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</si>
  <si>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</si>
  <si>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</si>
  <si>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</si>
  <si>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</si>
  <si>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</si>
  <si>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</si>
  <si>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</si>
  <si>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</si>
  <si>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</si>
  <si>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</si>
  <si>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</si>
  <si>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</si>
  <si>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</si>
  <si>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</si>
  <si>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</si>
  <si>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</si>
  <si>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</si>
  <si>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</si>
  <si>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</si>
  <si>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</si>
  <si>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</si>
  <si>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</si>
  <si>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</si>
  <si>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</si>
  <si>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</si>
  <si>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</si>
  <si>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</si>
  <si>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</si>
  <si>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</si>
  <si>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</si>
  <si>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</si>
  <si>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</si>
  <si>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</si>
  <si>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</si>
  <si>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</si>
  <si>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</si>
  <si>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</si>
  <si>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</si>
  <si>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</si>
  <si>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</si>
  <si>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</si>
  <si>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</si>
  <si>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</si>
  <si>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</si>
  <si>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</si>
  <si>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</si>
  <si>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</si>
  <si>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</si>
  <si>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</si>
  <si>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</si>
  <si>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</si>
  <si>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</si>
  <si>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</si>
  <si>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</si>
  <si>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</si>
  <si>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</si>
  <si>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</si>
  <si>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</si>
  <si>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</si>
  <si>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</si>
  <si>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</si>
  <si>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</si>
  <si>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</si>
  <si>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</si>
  <si>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</si>
  <si>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</si>
  <si>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</si>
  <si>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</si>
  <si>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</si>
  <si>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</si>
  <si>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</si>
  <si>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</si>
  <si>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</si>
  <si>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</si>
  <si>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</si>
  <si>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</si>
  <si>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</si>
  <si>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</si>
  <si>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</si>
  <si>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</si>
  <si>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</si>
  <si>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</si>
  <si>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</si>
  <si>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</si>
  <si>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</si>
  <si>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</si>
  <si>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</si>
  <si>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</si>
  <si>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</si>
  <si>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</si>
  <si>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</si>
  <si>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</si>
  <si>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</si>
  <si>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</si>
  <si>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</si>
  <si>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</si>
  <si>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</si>
  <si>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</si>
  <si>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</si>
  <si>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</si>
  <si>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</si>
  <si>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</si>
  <si>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</si>
  <si>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</si>
  <si>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</si>
  <si>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</si>
  <si>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</si>
  <si>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</si>
  <si>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</si>
  <si>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</si>
  <si>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</si>
  <si>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</si>
  <si>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</si>
  <si>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</si>
  <si>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</si>
  <si>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</si>
  <si>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</si>
  <si>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</si>
  <si>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</si>
  <si>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</si>
  <si>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</si>
  <si>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</si>
  <si>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</si>
  <si>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</si>
  <si>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</si>
  <si>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</si>
  <si>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</si>
  <si>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</si>
  <si>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</si>
  <si>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</si>
  <si>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</si>
  <si>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</si>
  <si>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</si>
  <si>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</si>
  <si>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</si>
  <si>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</si>
  <si>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</si>
  <si>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</si>
  <si>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</si>
  <si>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</si>
  <si>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</si>
  <si>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</si>
  <si>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</si>
  <si>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</si>
  <si>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</si>
  <si>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</si>
  <si>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</si>
  <si>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</si>
  <si>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</si>
  <si>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</si>
  <si>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</si>
  <si>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</si>
  <si>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</si>
  <si>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</si>
  <si>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</si>
  <si>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</si>
  <si>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</si>
  <si>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</si>
  <si>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</si>
  <si>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</si>
  <si>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</si>
  <si>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</si>
  <si>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</si>
  <si>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</si>
  <si>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</si>
  <si>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</si>
  <si>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</si>
  <si>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</si>
  <si>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</si>
  <si>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</si>
  <si>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</si>
  <si>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</si>
  <si>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</si>
  <si>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</si>
  <si>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</si>
  <si>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</si>
  <si>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</si>
  <si>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</si>
  <si>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</si>
  <si>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</si>
  <si>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</si>
  <si>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</si>
  <si>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</si>
  <si>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</si>
  <si>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</si>
  <si>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</si>
  <si>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</si>
  <si>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</si>
  <si>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</si>
  <si>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</si>
  <si>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</si>
  <si>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</si>
  <si>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</si>
  <si>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</si>
  <si>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</si>
  <si>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</si>
  <si>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</si>
  <si>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</si>
  <si>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</si>
  <si>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</si>
  <si>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</si>
  <si>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</si>
  <si>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</si>
  <si>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</si>
  <si>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</si>
  <si>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</si>
  <si>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</si>
  <si>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</si>
  <si>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</si>
  <si>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</si>
  <si>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</si>
  <si>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</si>
  <si>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</si>
  <si>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</si>
  <si>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</si>
  <si>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</si>
  <si>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</si>
  <si>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</si>
  <si>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</si>
  <si>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</si>
  <si>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</si>
  <si>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</si>
  <si>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</si>
  <si>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</si>
  <si>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</si>
  <si>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</si>
  <si>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</si>
  <si>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</si>
  <si>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</si>
  <si>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</si>
  <si>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</si>
  <si>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</si>
  <si>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</si>
  <si>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</si>
  <si>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</si>
  <si>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</si>
  <si>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</si>
  <si>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</si>
  <si>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</si>
  <si>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</si>
  <si>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</si>
  <si>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</si>
  <si>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</si>
  <si>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</si>
  <si>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</si>
  <si>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</si>
  <si>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</si>
  <si>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</si>
  <si>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</si>
  <si>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</si>
  <si>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</si>
  <si>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</si>
  <si>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</si>
  <si>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</si>
  <si>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</si>
  <si>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</si>
  <si>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</si>
  <si>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</si>
  <si>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</si>
  <si>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</si>
  <si>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</si>
  <si>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</si>
  <si>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</si>
  <si>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</si>
  <si>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</si>
  <si>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</si>
  <si>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</si>
  <si>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</si>
  <si>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</si>
  <si>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</si>
  <si>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</si>
  <si>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</si>
  <si>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</si>
  <si>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</si>
  <si>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</si>
  <si>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</si>
  <si>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</si>
  <si>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</si>
  <si>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</si>
  <si>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</si>
  <si>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</si>
  <si>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</si>
  <si>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</si>
  <si>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</si>
  <si>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</si>
  <si>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</si>
  <si>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</si>
  <si>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</si>
  <si>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</si>
  <si>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</si>
  <si>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</si>
  <si>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</si>
  <si>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</si>
  <si>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</si>
  <si>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</si>
  <si>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</si>
  <si>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</si>
  <si>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</si>
  <si>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</si>
  <si>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</si>
  <si>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</si>
  <si>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</si>
  <si>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</si>
  <si>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</si>
  <si>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</si>
  <si>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</si>
  <si>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</si>
  <si>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</si>
  <si>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</si>
  <si>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</si>
  <si>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</si>
  <si>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</si>
  <si>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</si>
  <si>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</si>
  <si>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</si>
  <si>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</si>
  <si>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</si>
  <si>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</si>
  <si>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</si>
  <si>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</si>
  <si>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</si>
  <si>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</si>
  <si>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</si>
  <si>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</si>
  <si>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</si>
  <si>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</si>
  <si>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</si>
  <si>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</si>
  <si>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</si>
  <si>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</si>
  <si>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</si>
  <si>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</si>
  <si>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</si>
  <si>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</si>
  <si>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</si>
  <si>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</si>
  <si>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</si>
  <si>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</si>
  <si>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</si>
  <si>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</si>
  <si>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</si>
  <si>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</si>
  <si>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</si>
  <si>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</si>
  <si>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</si>
  <si>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</si>
  <si>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</si>
  <si>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</si>
  <si>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</si>
  <si>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</si>
  <si>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</si>
  <si>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</si>
  <si>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</si>
  <si>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</si>
  <si>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</si>
  <si>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</si>
  <si>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</si>
  <si>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</si>
  <si>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</si>
  <si>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</si>
  <si>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</si>
  <si>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</si>
  <si>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</si>
  <si>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</si>
  <si>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</si>
  <si>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</si>
  <si>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</si>
  <si>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</si>
  <si>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</si>
  <si>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</si>
  <si>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</si>
  <si>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</si>
  <si>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</si>
  <si>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</si>
  <si>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</si>
  <si>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</si>
  <si>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</si>
  <si>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</si>
  <si>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</si>
  <si>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</si>
  <si>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</si>
  <si>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</si>
  <si>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</si>
  <si>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</si>
  <si>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</si>
  <si>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</si>
  <si>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</si>
  <si>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</si>
  <si>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</si>
  <si>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</si>
  <si>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</si>
  <si>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</si>
  <si>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</si>
  <si>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</si>
  <si>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</si>
  <si>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</si>
  <si>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</si>
  <si>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</si>
  <si>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</si>
  <si>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</si>
  <si>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</si>
  <si>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</si>
  <si>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</si>
  <si>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</si>
  <si>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</si>
  <si>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</si>
  <si>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</si>
  <si>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</si>
  <si>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</si>
  <si>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</si>
  <si>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</si>
  <si>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</si>
  <si>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</si>
  <si>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</si>
  <si>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</si>
  <si>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</si>
  <si>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</si>
  <si>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</si>
  <si>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</si>
  <si>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</si>
  <si>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</si>
  <si>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</si>
  <si>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</si>
  <si>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</si>
  <si>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</si>
  <si>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</si>
  <si>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</si>
  <si>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</si>
  <si>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</si>
  <si>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</si>
  <si>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</si>
  <si>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</si>
  <si>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</si>
  <si>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</si>
  <si>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</si>
  <si>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</si>
  <si>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</si>
  <si>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</si>
  <si>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</si>
  <si>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</si>
  <si>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</si>
  <si>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</si>
  <si>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</si>
  <si>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</si>
  <si>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</si>
  <si>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</si>
  <si>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</si>
  <si>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</si>
  <si>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</si>
  <si>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</si>
  <si>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</si>
  <si>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</si>
  <si>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</si>
  <si>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</si>
  <si>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</si>
  <si>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</si>
  <si>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</si>
  <si>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</si>
  <si>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</si>
  <si>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</si>
  <si>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</si>
  <si>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</si>
  <si>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</si>
  <si>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</si>
  <si>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</si>
  <si>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</si>
  <si>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</si>
  <si>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</si>
  <si>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</si>
  <si>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</si>
  <si>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</si>
  <si>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</si>
  <si>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</si>
  <si>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</si>
  <si>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</si>
  <si>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</si>
  <si>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</si>
  <si>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</si>
  <si>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</si>
  <si>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</si>
  <si>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</si>
  <si>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</si>
  <si>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</si>
  <si>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</si>
  <si>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</si>
  <si>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</si>
  <si>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</si>
  <si>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</si>
  <si>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</si>
  <si>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</si>
  <si>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</si>
  <si>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</si>
  <si>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</si>
  <si>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</si>
  <si>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</si>
  <si>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</si>
  <si>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</si>
  <si>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</si>
  <si>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</si>
  <si>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</si>
  <si>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</si>
  <si>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</si>
  <si>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</si>
  <si>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</si>
  <si>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</si>
  <si>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</si>
  <si>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</si>
  <si>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</si>
  <si>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</si>
  <si>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</si>
  <si>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</si>
  <si>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</si>
  <si>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</si>
  <si>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</si>
  <si>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</si>
  <si>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</si>
  <si>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</si>
  <si>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</si>
  <si>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</si>
  <si>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</si>
  <si>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</si>
  <si>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</si>
  <si>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</si>
  <si>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</si>
  <si>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</si>
  <si>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</si>
  <si>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</si>
  <si>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</si>
  <si>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</si>
  <si>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</si>
  <si>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</si>
  <si>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</si>
  <si>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</si>
  <si>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</si>
  <si>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</si>
  <si>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</si>
  <si>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</si>
  <si>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</si>
  <si>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</si>
  <si>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</si>
  <si>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</si>
  <si>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</si>
  <si>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</si>
  <si>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</si>
  <si>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</si>
  <si>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</si>
  <si>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</si>
  <si>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</si>
  <si>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</si>
  <si>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</si>
  <si>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</si>
  <si>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</si>
  <si>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</si>
  <si>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</si>
  <si>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</si>
  <si>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</si>
  <si>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</si>
  <si>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</si>
  <si>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</si>
  <si>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</si>
  <si>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</si>
  <si>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</si>
  <si>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</si>
  <si>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</si>
  <si>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</si>
  <si>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</si>
  <si>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</si>
  <si>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</si>
  <si>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</si>
  <si>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</si>
  <si>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</si>
  <si>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</si>
  <si>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</si>
  <si>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</si>
  <si>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</si>
  <si>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</si>
  <si>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</si>
  <si>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</si>
  <si>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</si>
  <si>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</si>
  <si>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</si>
  <si>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</si>
  <si>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</si>
  <si>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</si>
  <si>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</si>
  <si>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</si>
  <si>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</si>
  <si>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</si>
  <si>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</si>
  <si>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</si>
  <si>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</si>
  <si>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</si>
  <si>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</si>
  <si>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</si>
  <si>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</si>
  <si>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</si>
  <si>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</si>
  <si>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</si>
  <si>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</si>
  <si>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</si>
  <si>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</si>
  <si>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</si>
  <si>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</si>
  <si>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</si>
  <si>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</si>
  <si>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</si>
  <si>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</si>
  <si>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</si>
  <si>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</si>
  <si>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</si>
  <si>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</si>
  <si>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</si>
  <si>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</si>
  <si>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</si>
  <si>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</si>
  <si>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</si>
  <si>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</si>
  <si>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</si>
  <si>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</si>
  <si>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</si>
  <si>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</si>
  <si>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</si>
  <si>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</si>
  <si>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</si>
  <si>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</si>
  <si>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</si>
  <si>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</si>
  <si>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</si>
  <si>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</si>
  <si>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</si>
  <si>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</si>
  <si>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</si>
  <si>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</si>
  <si>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</si>
  <si>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</si>
  <si>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</si>
  <si>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</si>
  <si>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</si>
  <si>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</si>
  <si>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</si>
  <si>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</si>
  <si>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</si>
  <si>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</si>
  <si>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</si>
  <si>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</si>
  <si>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</si>
  <si>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</si>
  <si>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</si>
  <si>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</si>
  <si>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</si>
  <si>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</si>
  <si>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</si>
  <si>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</si>
  <si>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</si>
  <si>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</si>
  <si>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</si>
  <si>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</si>
  <si>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</si>
  <si>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</si>
  <si>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</si>
  <si>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</si>
  <si>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</si>
  <si>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</si>
  <si>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</si>
  <si>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</si>
  <si>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</si>
  <si>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</si>
  <si>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</si>
  <si>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</si>
  <si>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</si>
  <si>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</si>
  <si>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</si>
  <si>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</si>
  <si>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</si>
  <si>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</si>
  <si>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</si>
  <si>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</si>
  <si>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</si>
  <si>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</si>
  <si>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</si>
  <si>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</si>
  <si>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</si>
  <si>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</si>
  <si>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</si>
  <si>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</si>
  <si>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</si>
  <si>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</si>
  <si>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</si>
  <si>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</si>
  <si>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</si>
  <si>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</si>
  <si>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</si>
  <si>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</si>
  <si>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</si>
  <si>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</si>
  <si>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</si>
  <si>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</si>
  <si>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</si>
  <si>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</si>
  <si>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</si>
  <si>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</si>
  <si>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</si>
  <si>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</si>
  <si>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</si>
  <si>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</si>
  <si>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</si>
  <si>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</si>
  <si>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</si>
  <si>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</si>
  <si>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</si>
  <si>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</si>
  <si>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</si>
  <si>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</si>
  <si>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</si>
  <si>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</si>
  <si>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</si>
  <si>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</si>
  <si>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</si>
  <si>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</si>
  <si>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</si>
  <si>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</si>
  <si>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</si>
  <si>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</si>
  <si>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</si>
  <si>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</si>
  <si>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</si>
  <si>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</si>
  <si>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</si>
  <si>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</si>
  <si>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</si>
  <si>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</si>
  <si>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</si>
  <si>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</si>
  <si>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</si>
  <si>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</si>
  <si>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</si>
  <si>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</si>
  <si>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</si>
  <si>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</si>
  <si>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</si>
  <si>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</si>
  <si>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</si>
  <si>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</si>
  <si>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</si>
  <si>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</si>
  <si>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</si>
  <si>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</si>
  <si>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</si>
  <si>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</si>
  <si>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</si>
  <si>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</si>
  <si>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</si>
  <si>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</si>
  <si>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</si>
  <si>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</si>
  <si>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</si>
  <si>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</si>
  <si>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</si>
  <si>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</si>
  <si>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</si>
  <si>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</si>
  <si>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</si>
  <si>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</si>
  <si>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</si>
  <si>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</si>
  <si>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</si>
  <si>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</si>
  <si>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</si>
  <si>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</si>
  <si>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</si>
  <si>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</si>
  <si>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</si>
  <si>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</si>
  <si>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</si>
  <si>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</si>
  <si>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</si>
  <si>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</si>
  <si>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</si>
  <si>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</si>
  <si>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</si>
  <si>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</si>
  <si>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</si>
  <si>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</si>
  <si>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</si>
  <si>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</si>
  <si>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</si>
  <si>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</si>
  <si>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</si>
  <si>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</si>
  <si>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</si>
  <si>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</si>
  <si>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</si>
  <si>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</si>
  <si>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</si>
  <si>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</si>
  <si>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</si>
  <si>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</si>
  <si>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</si>
  <si>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</si>
  <si>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</si>
  <si>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</si>
  <si>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</si>
  <si>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</si>
  <si>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</si>
  <si>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</si>
  <si>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</si>
  <si>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</si>
  <si>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</si>
  <si>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</si>
  <si>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</si>
  <si>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</si>
  <si>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</si>
  <si>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</si>
  <si>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</si>
  <si>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</si>
  <si>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</si>
  <si>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</si>
  <si>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</si>
  <si>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</si>
  <si>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</si>
  <si>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</si>
  <si>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</si>
  <si>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</si>
  <si>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</si>
  <si>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</si>
  <si>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</si>
  <si>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</si>
  <si>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</si>
  <si>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</si>
  <si>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</si>
  <si>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</si>
  <si>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</si>
  <si>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</si>
  <si>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</si>
  <si>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</si>
  <si>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</si>
  <si>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</si>
  <si>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</si>
  <si>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</si>
  <si>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</si>
  <si>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</si>
  <si>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</si>
  <si>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</si>
  <si>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</si>
  <si>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</si>
  <si>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</si>
  <si>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</si>
  <si>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</si>
  <si>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</si>
  <si>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</si>
  <si>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</si>
  <si>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</si>
  <si>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</si>
  <si>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</si>
  <si>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</si>
  <si>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</si>
  <si>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</si>
  <si>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</si>
  <si>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</si>
  <si>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</si>
  <si>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</si>
  <si>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</si>
  <si>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</si>
  <si>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</si>
  <si>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</si>
  <si>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</si>
  <si>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</si>
  <si>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</si>
  <si>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</si>
  <si>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</si>
  <si>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</si>
  <si>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</si>
  <si>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</si>
  <si>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</si>
  <si>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</si>
  <si>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</si>
  <si>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</si>
  <si>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</si>
  <si>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</si>
  <si>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</si>
  <si>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</si>
  <si>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</si>
  <si>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</si>
  <si>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</si>
  <si>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</si>
  <si>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</si>
  <si>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</si>
  <si>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</si>
  <si>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</si>
  <si>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</si>
  <si>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</si>
  <si>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</si>
  <si>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</si>
  <si>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</si>
  <si>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</si>
  <si>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</si>
  <si>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</si>
  <si>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</si>
  <si>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</si>
  <si>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</si>
  <si>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</si>
  <si>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</si>
  <si>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</si>
  <si>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</si>
  <si>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</si>
  <si>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</si>
  <si>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</si>
  <si>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</si>
  <si>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</si>
  <si>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</si>
  <si>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</si>
  <si>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</si>
  <si>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</si>
  <si>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</si>
  <si>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</si>
  <si>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</si>
  <si>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</si>
  <si>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</si>
  <si>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</si>
  <si>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</si>
  <si>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</si>
  <si>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</si>
  <si>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</si>
  <si>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</si>
  <si>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</si>
  <si>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</si>
  <si>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</si>
  <si>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</si>
  <si>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</si>
  <si>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</si>
  <si>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</si>
  <si>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</si>
  <si>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</si>
  <si>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</si>
  <si>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</si>
  <si>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</si>
  <si>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</si>
  <si>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</si>
  <si>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</si>
  <si>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</si>
  <si>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</si>
  <si>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</si>
  <si>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</si>
  <si>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</si>
  <si>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</si>
  <si>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</si>
  <si>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</si>
  <si>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</si>
  <si>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</si>
  <si>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</si>
  <si>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</si>
  <si>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</si>
  <si>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</si>
  <si>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</si>
  <si>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</si>
  <si>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</si>
  <si>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</si>
  <si>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</si>
  <si>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</si>
  <si>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</si>
  <si>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</si>
  <si>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</si>
  <si>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</si>
  <si>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</si>
  <si>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</si>
  <si>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</si>
  <si>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</si>
  <si>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</si>
  <si>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</si>
  <si>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</si>
  <si>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</si>
  <si>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</si>
  <si>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</si>
  <si>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</si>
  <si>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</si>
  <si>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</si>
  <si>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</si>
  <si>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</si>
  <si>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</si>
  <si>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</si>
  <si>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</si>
  <si>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</si>
  <si>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</si>
  <si>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</si>
  <si>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</si>
  <si>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</si>
  <si>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</si>
  <si>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</si>
  <si>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</si>
  <si>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</si>
  <si>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</si>
  <si>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</si>
  <si>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</si>
  <si>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</si>
  <si>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</si>
  <si>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</si>
  <si>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</si>
  <si>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</si>
  <si>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</si>
  <si>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</si>
  <si>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</si>
  <si>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</si>
  <si>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</si>
  <si>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</si>
  <si>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</si>
  <si>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</si>
  <si>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</si>
  <si>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</si>
  <si>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</si>
  <si>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</si>
  <si>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</si>
  <si>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</si>
  <si>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</si>
  <si>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</si>
  <si>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</si>
  <si>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</si>
  <si>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</si>
  <si>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</si>
  <si>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</si>
  <si>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</si>
  <si>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</si>
  <si>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</si>
  <si>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</si>
  <si>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</si>
  <si>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</si>
  <si>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</si>
  <si>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</si>
  <si>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</si>
  <si>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</si>
  <si>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</si>
  <si>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</si>
  <si>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</si>
  <si>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</si>
  <si>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</si>
  <si>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</si>
  <si>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</si>
  <si>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</si>
  <si>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</si>
  <si>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</si>
  <si>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</si>
  <si>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</si>
  <si>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</si>
  <si>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</si>
  <si>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</si>
  <si>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</si>
  <si>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</si>
  <si>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</si>
  <si>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</si>
  <si>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</si>
  <si>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</si>
  <si>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</si>
  <si>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</si>
  <si>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</si>
  <si>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</si>
  <si>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</si>
  <si>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</si>
  <si>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</si>
  <si>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</si>
  <si>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</si>
  <si>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</si>
  <si>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</si>
  <si>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</si>
  <si>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</si>
  <si>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</si>
  <si>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</si>
  <si>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</si>
  <si>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</si>
  <si>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</si>
  <si>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</si>
  <si>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</si>
  <si>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</si>
  <si>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</si>
  <si>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</si>
  <si>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</si>
  <si>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</si>
  <si>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</si>
  <si>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</si>
  <si>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</si>
  <si>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</si>
  <si>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</si>
  <si>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</si>
  <si>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</si>
  <si>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</si>
  <si>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</si>
  <si>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</si>
  <si>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</si>
  <si>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</si>
  <si>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</si>
  <si>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</si>
  <si>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</si>
  <si>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</si>
  <si>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</si>
  <si>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</si>
  <si>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</si>
  <si>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</si>
  <si>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</si>
  <si>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</si>
  <si>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</si>
  <si>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</si>
  <si>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</si>
  <si>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</si>
  <si>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</si>
  <si>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</si>
  <si>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</si>
  <si>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</si>
  <si>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</si>
  <si>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</si>
  <si>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</si>
  <si>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</si>
  <si>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</si>
  <si>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</si>
  <si>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</si>
  <si>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</si>
  <si>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</si>
  <si>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</si>
  <si>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</si>
  <si>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</si>
  <si>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</si>
  <si>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</si>
  <si>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</si>
  <si>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</si>
  <si>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</si>
  <si>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</si>
  <si>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</si>
  <si>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</si>
  <si>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</si>
  <si>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</si>
  <si>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</si>
  <si>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</si>
  <si>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</si>
  <si>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</si>
  <si>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</si>
  <si>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</si>
  <si>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</si>
  <si>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</si>
  <si>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</si>
  <si>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</si>
  <si>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</si>
  <si>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</si>
  <si>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</si>
  <si>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</si>
  <si>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</si>
  <si>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</si>
  <si>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</si>
  <si>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</si>
  <si>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</si>
  <si>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</si>
  <si>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</si>
  <si>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</si>
  <si>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</si>
  <si>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</si>
  <si>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</si>
  <si>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</si>
  <si>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</si>
  <si>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</si>
  <si>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</si>
  <si>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</si>
  <si>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</si>
  <si>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</si>
  <si>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</si>
  <si>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</si>
  <si>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</si>
  <si>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</si>
  <si>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</si>
  <si>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</si>
  <si>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</si>
  <si>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</si>
  <si>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</si>
  <si>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</si>
  <si>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</si>
  <si>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</si>
  <si>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</si>
  <si>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</si>
  <si>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</si>
  <si>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</si>
  <si>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</si>
  <si>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</si>
  <si>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</si>
  <si>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</si>
  <si>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</si>
  <si>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</si>
  <si>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</si>
  <si>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</si>
  <si>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</si>
  <si>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</si>
  <si>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</si>
  <si>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</si>
  <si>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</si>
  <si>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</si>
  <si>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</si>
  <si>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</si>
  <si>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</si>
  <si>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</si>
  <si>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</si>
  <si>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</si>
  <si>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</si>
  <si>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</si>
  <si>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</si>
  <si>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</si>
  <si>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</si>
  <si>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</si>
  <si>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</si>
  <si>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</si>
  <si>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</si>
  <si>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</si>
  <si>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</si>
  <si>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</si>
  <si>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</si>
  <si>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</si>
  <si>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</si>
  <si>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</si>
  <si>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</si>
  <si>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</si>
  <si>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</si>
  <si>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</si>
  <si>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</si>
  <si>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</si>
  <si>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</si>
  <si>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</si>
  <si>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</si>
  <si>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</si>
  <si>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</si>
  <si>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</si>
  <si>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</si>
  <si>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</si>
  <si>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</si>
  <si>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</si>
  <si>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</si>
  <si>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</si>
  <si>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</si>
  <si>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</si>
  <si>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</si>
  <si>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</si>
  <si>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</si>
  <si>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</si>
  <si>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</si>
  <si>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</si>
  <si>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</si>
  <si>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</si>
  <si>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</si>
  <si>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</si>
  <si>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</si>
  <si>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</si>
  <si>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</si>
  <si>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</si>
  <si>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</si>
  <si>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</si>
  <si>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</si>
  <si>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</si>
  <si>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</si>
  <si>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</si>
  <si>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</si>
  <si>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</si>
  <si>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</si>
  <si>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</si>
  <si>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</si>
  <si>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</si>
  <si>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</si>
  <si>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</si>
  <si>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</si>
  <si>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</si>
  <si>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</si>
  <si>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</si>
  <si>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</si>
  <si>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</si>
  <si>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</si>
  <si>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</si>
  <si>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</si>
  <si>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</si>
  <si>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</si>
  <si>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</si>
  <si>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</si>
  <si>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</si>
  <si>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</si>
  <si>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</si>
  <si>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</si>
  <si>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</si>
  <si>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</si>
  <si>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</si>
  <si>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</si>
  <si>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</si>
  <si>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</si>
  <si>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</si>
  <si>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</si>
  <si>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</si>
  <si>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</si>
  <si>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</si>
  <si>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</si>
  <si>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</si>
  <si>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</si>
  <si>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</si>
  <si>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</si>
  <si>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</si>
  <si>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</si>
  <si>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</si>
  <si>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</si>
  <si>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</si>
  <si>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</si>
  <si>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</si>
  <si>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</si>
  <si>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</si>
  <si>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</si>
  <si>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</si>
  <si>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</si>
  <si>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</si>
  <si>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</si>
  <si>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</si>
  <si>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</si>
  <si>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</si>
  <si>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</si>
  <si>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</si>
  <si>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</si>
  <si>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</si>
  <si>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</si>
  <si>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</si>
  <si>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</si>
  <si>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</si>
  <si>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</si>
  <si>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</si>
  <si>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</si>
  <si>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</si>
  <si>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</si>
  <si>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</si>
  <si>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</si>
  <si>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</si>
  <si>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</si>
  <si>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</si>
  <si>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</si>
  <si>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</si>
  <si>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</si>
  <si>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</si>
  <si>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</si>
  <si>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</si>
  <si>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</si>
  <si>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</si>
  <si>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</si>
  <si>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</si>
  <si>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</si>
  <si>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</si>
  <si>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</si>
  <si>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</si>
  <si>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</si>
  <si>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</si>
  <si>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</si>
  <si>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</si>
  <si>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</si>
  <si>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</si>
  <si>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</si>
  <si>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</si>
  <si>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</si>
  <si>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</si>
  <si>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</si>
  <si>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</si>
  <si>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</si>
  <si>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</si>
  <si>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</si>
  <si>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</si>
  <si>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</si>
  <si>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</si>
  <si>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</si>
  <si>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</si>
  <si>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</si>
  <si>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</si>
  <si>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</si>
  <si>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</si>
  <si>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</si>
  <si>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</si>
  <si>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</si>
  <si>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</si>
  <si>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</si>
  <si>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</si>
  <si>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</si>
  <si>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</si>
  <si>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</si>
  <si>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</si>
  <si>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</si>
  <si>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</si>
  <si>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</si>
  <si>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</si>
  <si>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</si>
  <si>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</si>
  <si>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</si>
  <si>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</si>
  <si>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</si>
  <si>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</si>
  <si>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</si>
  <si>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</si>
  <si>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</si>
  <si>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</si>
  <si>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</si>
  <si>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</si>
  <si>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</si>
  <si>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</si>
  <si>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</si>
  <si>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</si>
  <si>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</si>
  <si>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</si>
  <si>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</si>
  <si>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</si>
  <si>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</si>
  <si>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</si>
  <si>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</si>
  <si>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</si>
  <si>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</si>
  <si>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</si>
  <si>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</si>
  <si>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</si>
  <si>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</si>
  <si>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</si>
  <si>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</si>
  <si>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</si>
  <si>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</si>
  <si>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</si>
  <si>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</si>
  <si>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</si>
  <si>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</si>
  <si>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</si>
  <si>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</si>
  <si>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</si>
  <si>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</si>
  <si>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</si>
  <si>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</si>
  <si>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</si>
  <si>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</si>
  <si>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</si>
  <si>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</si>
  <si>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</si>
  <si>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</si>
  <si>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</si>
  <si>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</si>
  <si>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</si>
  <si>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</si>
  <si>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</si>
  <si>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</si>
  <si>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</si>
  <si>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</si>
  <si>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</si>
  <si>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</si>
  <si>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</si>
  <si>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</si>
  <si>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</si>
  <si>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</si>
  <si>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</si>
  <si>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</si>
  <si>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</si>
  <si>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</si>
  <si>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</si>
  <si>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</si>
  <si>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</si>
  <si>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</si>
  <si>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</si>
  <si>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</si>
  <si>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</si>
  <si>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</si>
  <si>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</si>
  <si>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</si>
  <si>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</si>
  <si>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</si>
  <si>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</si>
  <si>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</si>
  <si>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</si>
  <si>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</si>
  <si>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</si>
  <si>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</si>
  <si>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</si>
  <si>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</si>
  <si>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</si>
  <si>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</si>
  <si>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</si>
  <si>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</si>
  <si>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</si>
  <si>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</si>
  <si>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</si>
  <si>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</si>
  <si>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</si>
  <si>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</si>
  <si>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</si>
  <si>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</si>
  <si>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</si>
  <si>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</si>
  <si>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</si>
  <si>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</si>
  <si>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</si>
  <si>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</si>
  <si>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</si>
  <si>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</si>
  <si>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</si>
  <si>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</si>
  <si>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</si>
  <si>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</si>
  <si>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</si>
  <si>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</si>
  <si>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</si>
  <si>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</si>
  <si>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</si>
  <si>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</si>
  <si>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</si>
  <si>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</si>
  <si>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</si>
  <si>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</si>
  <si>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</si>
  <si>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</si>
  <si>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</si>
  <si>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</si>
  <si>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</si>
  <si>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</si>
  <si>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</si>
  <si>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</si>
  <si>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</si>
  <si>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</si>
  <si>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</si>
  <si>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</si>
  <si>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</si>
  <si>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</si>
  <si>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</si>
  <si>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</si>
  <si>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</si>
  <si>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</si>
  <si>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</si>
  <si>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</si>
  <si>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</si>
  <si>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</si>
  <si>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</si>
  <si>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</si>
  <si>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</si>
  <si>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</si>
  <si>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</si>
  <si>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</si>
  <si>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</si>
  <si>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</si>
  <si>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</si>
  <si>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</si>
  <si>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</si>
  <si>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</si>
  <si>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</si>
  <si>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</si>
  <si>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</si>
  <si>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</si>
  <si>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</si>
  <si>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</si>
  <si>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</si>
  <si>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</si>
  <si>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</si>
  <si>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</si>
  <si>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</si>
  <si>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</si>
  <si>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</si>
  <si>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</si>
  <si>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</si>
  <si>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</si>
  <si>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</si>
  <si>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</si>
  <si>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</si>
  <si>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</si>
  <si>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</si>
  <si>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</si>
  <si>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</si>
  <si>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</si>
  <si>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</si>
  <si>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</si>
  <si>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</si>
  <si>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</si>
  <si>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</si>
  <si>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</si>
  <si>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</si>
  <si>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</si>
  <si>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</si>
  <si>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</si>
  <si>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</si>
  <si>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</si>
  <si>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</si>
  <si>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</si>
  <si>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</si>
  <si>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</si>
  <si>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</si>
  <si>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</si>
  <si>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</si>
  <si>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</si>
  <si>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</si>
  <si>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</si>
  <si>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</si>
  <si>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</si>
  <si>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</si>
  <si>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</si>
  <si>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</si>
  <si>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</si>
  <si>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</si>
  <si>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</si>
  <si>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</si>
  <si>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</si>
  <si>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</si>
  <si>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</si>
  <si>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</si>
  <si>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</si>
  <si>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</si>
  <si>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</si>
  <si>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</si>
  <si>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</si>
  <si>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</si>
  <si>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</si>
  <si>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</si>
  <si>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</si>
  <si>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</si>
  <si>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</si>
  <si>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</si>
  <si>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</si>
  <si>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</si>
  <si>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</si>
  <si>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</si>
  <si>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</si>
  <si>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</si>
  <si>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</si>
  <si>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</si>
  <si>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</si>
  <si>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</si>
  <si>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</si>
  <si>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</si>
  <si>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</si>
  <si>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</si>
  <si>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</si>
  <si>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</si>
  <si>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</si>
  <si>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</si>
  <si>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</si>
  <si>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</si>
  <si>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</si>
  <si>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</si>
  <si>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</si>
  <si>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</si>
  <si>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</si>
  <si>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</si>
  <si>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</si>
  <si>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</si>
  <si>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</si>
  <si>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</si>
  <si>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</si>
  <si>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</si>
  <si>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</si>
  <si>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</si>
  <si>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</si>
  <si>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</si>
  <si>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</si>
  <si>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</si>
  <si>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</si>
  <si>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</si>
  <si>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</si>
  <si>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</si>
  <si>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</si>
  <si>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</si>
  <si>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</si>
  <si>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</si>
  <si>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</si>
  <si>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</si>
  <si>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</si>
  <si>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</si>
  <si>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</si>
  <si>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</si>
  <si>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</si>
  <si>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</si>
  <si>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</si>
  <si>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</si>
  <si>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</si>
  <si>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</si>
  <si>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</si>
  <si>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</si>
  <si>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</si>
  <si>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</si>
  <si>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</si>
  <si>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</si>
  <si>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</si>
  <si>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</si>
  <si>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</si>
  <si>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</si>
  <si>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</si>
  <si>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</si>
  <si>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</si>
  <si>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</si>
  <si>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</si>
  <si>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</si>
  <si>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</si>
  <si>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</si>
  <si>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</si>
  <si>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</si>
  <si>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</si>
  <si>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</si>
  <si>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</si>
  <si>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</si>
  <si>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</si>
  <si>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</si>
  <si>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</si>
  <si>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</si>
  <si>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</si>
  <si>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</si>
  <si>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</si>
  <si>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</si>
  <si>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</si>
  <si>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</si>
  <si>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</si>
  <si>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</si>
  <si>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</si>
  <si>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</si>
  <si>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</si>
  <si>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</si>
  <si>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</si>
  <si>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</si>
  <si>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</si>
  <si>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</si>
  <si>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</si>
  <si>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</si>
  <si>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</si>
  <si>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</si>
  <si>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</si>
  <si>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</si>
  <si>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</si>
  <si>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</si>
  <si>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</si>
  <si>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</si>
  <si>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</si>
  <si>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</si>
  <si>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</si>
  <si>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</si>
  <si>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</si>
  <si>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</si>
  <si>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</si>
  <si>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</si>
  <si>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</si>
  <si>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</si>
  <si>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</si>
  <si>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</si>
  <si>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</si>
  <si>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</si>
  <si>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</si>
  <si>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</si>
  <si>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</si>
  <si>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</si>
  <si>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</si>
  <si>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</si>
  <si>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</si>
  <si>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</si>
  <si>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</si>
  <si>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</si>
  <si>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</si>
  <si>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</si>
  <si>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</si>
  <si>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</si>
  <si>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</si>
  <si>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</si>
  <si>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</si>
  <si>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</si>
  <si>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</si>
  <si>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</si>
  <si>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</si>
  <si>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</si>
  <si>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</si>
  <si>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</si>
  <si>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</si>
  <si>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</si>
  <si>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</si>
  <si>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</si>
  <si>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</si>
  <si>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</si>
  <si>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</si>
  <si>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</si>
  <si>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</si>
  <si>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</si>
  <si>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</si>
  <si>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</si>
  <si>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</si>
  <si>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</si>
  <si>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</si>
  <si>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</si>
  <si>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</si>
  <si>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</si>
  <si>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</si>
  <si>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</si>
  <si>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</si>
  <si>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</si>
  <si>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</si>
  <si>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</si>
  <si>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</si>
  <si>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</si>
  <si>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</si>
  <si>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</si>
  <si>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</si>
  <si>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</si>
  <si>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</si>
  <si>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</si>
  <si>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</si>
  <si>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</si>
  <si>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</si>
  <si>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</si>
  <si>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</si>
  <si>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</si>
  <si>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</si>
  <si>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</si>
  <si>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</si>
  <si>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</si>
  <si>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</si>
  <si>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</si>
  <si>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</si>
  <si>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</si>
  <si>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</si>
  <si>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</si>
  <si>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</si>
  <si>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</si>
  <si>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</si>
  <si>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</si>
  <si>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</si>
  <si>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</si>
  <si>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</si>
  <si>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</si>
  <si>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</si>
  <si>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</si>
  <si>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</si>
  <si>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</si>
  <si>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</si>
  <si>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</si>
  <si>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</si>
  <si>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</si>
  <si>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</si>
  <si>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</si>
  <si>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</si>
  <si>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</si>
  <si>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</si>
  <si>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</si>
  <si>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</si>
  <si>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</si>
  <si>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</si>
  <si>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</si>
  <si>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</si>
  <si>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</si>
  <si>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</si>
  <si>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</si>
  <si>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</si>
  <si>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</si>
  <si>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</si>
  <si>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</si>
  <si>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</si>
  <si>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</si>
  <si>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</si>
  <si>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</si>
  <si>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</si>
  <si>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</si>
  <si>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</si>
  <si>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</si>
  <si>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</si>
  <si>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</si>
  <si>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</si>
  <si>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</si>
  <si>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</si>
  <si>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</si>
  <si>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</si>
  <si>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</si>
  <si>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</si>
  <si>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</si>
  <si>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</si>
  <si>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</si>
  <si>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</si>
  <si>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</si>
  <si>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</si>
  <si>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</si>
  <si>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</si>
  <si>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</si>
  <si>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</si>
  <si>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</si>
  <si>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</si>
  <si>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</si>
  <si>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</si>
  <si>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</si>
  <si>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</si>
  <si>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</si>
  <si>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</si>
  <si>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</si>
  <si>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</si>
  <si>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</si>
  <si>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</si>
  <si>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</si>
  <si>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</si>
  <si>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</si>
  <si>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</si>
  <si>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</si>
  <si>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</si>
  <si>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</si>
  <si>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</si>
  <si>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</si>
  <si>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</si>
  <si>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</si>
  <si>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</si>
  <si>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</si>
  <si>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</si>
  <si>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</si>
  <si>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</si>
  <si>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</si>
  <si>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</si>
  <si>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</si>
  <si>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</si>
  <si>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</si>
  <si>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</si>
  <si>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</si>
  <si>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</si>
  <si>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</si>
  <si>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</si>
  <si>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</si>
  <si>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</si>
  <si>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</si>
  <si>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</si>
  <si>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</si>
  <si>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</si>
  <si>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</si>
  <si>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</si>
  <si>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</si>
  <si>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</si>
  <si>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</si>
  <si>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</si>
  <si>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</si>
  <si>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</si>
  <si>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</si>
  <si>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</si>
  <si>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</si>
  <si>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</si>
  <si>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</si>
  <si>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</si>
  <si>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</si>
  <si>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</si>
  <si>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</si>
  <si>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</si>
  <si>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</si>
  <si>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</si>
  <si>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</si>
  <si>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</si>
  <si>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</si>
  <si>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</si>
  <si>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</si>
  <si>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</si>
  <si>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</si>
  <si>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</si>
  <si>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</si>
  <si>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</si>
  <si>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</si>
  <si>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</si>
  <si>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</si>
  <si>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</si>
  <si>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</si>
  <si>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</si>
  <si>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</si>
  <si>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</si>
  <si>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</si>
  <si>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</si>
  <si>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</si>
  <si>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</si>
  <si>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</si>
  <si>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</si>
  <si>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</si>
  <si>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</si>
  <si>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</si>
  <si>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</si>
  <si>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</si>
  <si>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</si>
  <si>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</si>
  <si>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</si>
  <si>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</si>
  <si>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</si>
  <si>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</si>
  <si>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</si>
  <si>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</si>
  <si>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</si>
  <si>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</si>
  <si>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</si>
  <si>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</si>
  <si>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</si>
  <si>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</si>
  <si>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</si>
  <si>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</si>
  <si>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</si>
  <si>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</si>
  <si>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</si>
  <si>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</si>
  <si>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</si>
  <si>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</si>
  <si>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</si>
  <si>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</si>
  <si>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</si>
  <si>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</si>
  <si>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</si>
  <si>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</si>
  <si>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</si>
  <si>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</si>
  <si>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</si>
  <si>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</si>
  <si>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</si>
  <si>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</si>
  <si>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</si>
  <si>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</si>
  <si>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</si>
  <si>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</si>
  <si>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</si>
  <si>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</si>
  <si>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</si>
  <si>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</si>
  <si>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</si>
  <si>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</si>
  <si>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</si>
  <si>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</si>
  <si>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</si>
  <si>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</si>
  <si>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</si>
  <si>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</si>
  <si>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</si>
  <si>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</si>
  <si>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</si>
  <si>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</si>
  <si>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</si>
  <si>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</si>
  <si>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</si>
  <si>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</si>
  <si>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</si>
  <si>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</si>
  <si>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</si>
  <si>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</si>
  <si>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</si>
  <si>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</si>
  <si>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</si>
  <si>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</si>
  <si>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</si>
  <si>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</si>
  <si>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</si>
  <si>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</si>
  <si>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</si>
  <si>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</si>
  <si>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</si>
  <si>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</si>
  <si>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</si>
  <si>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</si>
  <si>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</si>
  <si>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</si>
  <si>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</si>
  <si>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</si>
  <si>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</si>
  <si>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</si>
  <si>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</si>
  <si>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</si>
  <si>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</si>
  <si>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</si>
  <si>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</si>
  <si>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</si>
  <si>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</si>
  <si>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</si>
  <si>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</si>
  <si>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</si>
  <si>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</si>
  <si>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</si>
  <si>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</si>
  <si>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</si>
  <si>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</si>
  <si>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</si>
  <si>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</si>
  <si>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</si>
  <si>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</si>
  <si>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</si>
  <si>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</si>
  <si>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</si>
  <si>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</si>
  <si>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</si>
  <si>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</si>
  <si>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</si>
  <si>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</si>
  <si>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</si>
  <si>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</si>
  <si>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</si>
  <si>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</si>
  <si>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</si>
  <si>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</si>
  <si>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</si>
  <si>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</si>
  <si>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</si>
  <si>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</si>
  <si>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</si>
  <si>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</si>
  <si>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</si>
  <si>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</si>
  <si>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</si>
  <si>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</si>
  <si>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</si>
  <si>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</si>
  <si>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</si>
  <si>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</si>
  <si>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</si>
  <si>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</si>
  <si>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</si>
  <si>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</si>
  <si>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</si>
  <si>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</si>
  <si>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</si>
  <si>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</si>
  <si>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</si>
  <si>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</si>
  <si>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</si>
  <si>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</si>
  <si>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</si>
  <si>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</si>
  <si>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</si>
  <si>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</si>
  <si>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</si>
  <si>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</si>
  <si>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</si>
  <si>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</si>
  <si>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</si>
  <si>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</si>
  <si>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</si>
  <si>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</si>
  <si>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</si>
  <si>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</si>
  <si>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</si>
  <si>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</si>
  <si>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</si>
  <si>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</si>
  <si>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</si>
  <si>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</si>
  <si>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</si>
  <si>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</si>
  <si>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</si>
  <si>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</si>
  <si>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</si>
  <si>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</si>
  <si>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</si>
  <si>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</si>
  <si>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</si>
  <si>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</si>
  <si>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</si>
  <si>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</si>
  <si>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</si>
  <si>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</si>
  <si>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</si>
  <si>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</si>
  <si>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</si>
  <si>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</si>
  <si>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</si>
  <si>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</si>
  <si>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</si>
  <si>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</si>
  <si>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</si>
  <si>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</si>
  <si>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</si>
  <si>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</si>
  <si>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</si>
  <si>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</si>
  <si>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</si>
  <si>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</si>
  <si>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</si>
  <si>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</si>
  <si>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</si>
  <si>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</si>
  <si>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</si>
  <si>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</si>
  <si>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</si>
  <si>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</si>
  <si>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</si>
  <si>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</si>
  <si>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</si>
  <si>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</si>
  <si>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</si>
  <si>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</si>
  <si>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</si>
  <si>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</si>
  <si>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</si>
  <si>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</si>
  <si>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</si>
  <si>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</si>
  <si>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</si>
  <si>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</si>
  <si>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</si>
  <si>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</si>
  <si>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</si>
  <si>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</si>
  <si>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</si>
  <si>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</si>
  <si>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</si>
  <si>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</si>
  <si>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</si>
  <si>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</si>
  <si>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</si>
  <si>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</si>
  <si>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</si>
  <si>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</si>
  <si>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</si>
  <si>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</si>
  <si>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</si>
  <si>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</si>
  <si>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</si>
  <si>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</si>
  <si>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</si>
  <si>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</si>
  <si>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</si>
  <si>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</si>
  <si>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</si>
  <si>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</si>
  <si>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</si>
  <si>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</si>
  <si>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</si>
  <si>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</si>
  <si>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</si>
  <si>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</si>
  <si>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</si>
  <si>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</si>
  <si>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</si>
  <si>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</si>
  <si>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</si>
  <si>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</si>
  <si>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</si>
  <si>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</si>
  <si>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</si>
  <si>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</si>
  <si>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</si>
  <si>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</si>
  <si>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</si>
  <si>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</si>
  <si>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</si>
  <si>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</si>
  <si>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</si>
  <si>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</si>
  <si>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</si>
  <si>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</si>
  <si>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</si>
  <si>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</si>
  <si>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</si>
  <si>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</si>
  <si>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</si>
  <si>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</si>
  <si>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</si>
  <si>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</si>
  <si>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</si>
  <si>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</si>
  <si>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</si>
  <si>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</si>
  <si>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</si>
  <si>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</si>
  <si>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</si>
  <si>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</si>
  <si>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</si>
  <si>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</si>
  <si>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</si>
  <si>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</si>
  <si>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</si>
  <si>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</si>
  <si>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</si>
  <si>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</si>
  <si>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</si>
  <si>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</si>
  <si>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</si>
  <si>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</si>
  <si>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</si>
  <si>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</si>
  <si>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</si>
  <si>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</si>
  <si>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</si>
  <si>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</si>
  <si>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</si>
  <si>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</si>
  <si>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</si>
  <si>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</si>
  <si>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</si>
  <si>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</si>
  <si>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</si>
  <si>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</si>
  <si>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</si>
  <si>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</si>
  <si>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</si>
  <si>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</si>
  <si>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</si>
  <si>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</si>
  <si>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</si>
  <si>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</si>
  <si>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</si>
  <si>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</si>
  <si>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</si>
  <si>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</si>
  <si>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</si>
  <si>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</si>
  <si>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</si>
  <si>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</si>
  <si>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</si>
  <si>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</si>
  <si>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</si>
  <si>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</si>
  <si>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</si>
  <si>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</si>
  <si>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</si>
  <si>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</si>
  <si>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</si>
  <si>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</si>
  <si>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</si>
  <si>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</si>
  <si>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</si>
  <si>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</si>
  <si>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</si>
  <si>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</si>
  <si>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</si>
  <si>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</si>
  <si>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</si>
  <si>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</si>
  <si>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</si>
  <si>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</si>
  <si>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</si>
  <si>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</si>
  <si>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</si>
  <si>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</si>
  <si>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</si>
  <si>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</si>
  <si>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</si>
  <si>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</si>
  <si>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</si>
  <si>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</si>
  <si>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</si>
  <si>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</si>
  <si>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</si>
  <si>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</si>
  <si>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</si>
  <si>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</si>
  <si>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</si>
  <si>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</si>
  <si>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</si>
  <si>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</si>
  <si>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</si>
  <si>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</si>
  <si>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</si>
  <si>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</si>
  <si>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</si>
  <si>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</si>
  <si>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</si>
  <si>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</si>
  <si>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</si>
  <si>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</si>
  <si>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</si>
  <si>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</si>
  <si>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</si>
  <si>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</si>
  <si>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</si>
  <si>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</si>
  <si>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</si>
  <si>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</si>
  <si>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</si>
  <si>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</si>
  <si>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</si>
  <si>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</si>
  <si>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</si>
  <si>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</si>
  <si>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</si>
  <si>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</si>
  <si>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</si>
  <si>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</si>
  <si>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</si>
  <si>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</si>
  <si>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</si>
  <si>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</si>
  <si>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</si>
  <si>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</si>
  <si>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</si>
  <si>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</si>
  <si>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</si>
  <si>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</si>
  <si>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</si>
  <si>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</si>
  <si>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</si>
  <si>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</si>
  <si>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</si>
  <si>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</si>
  <si>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</si>
  <si>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</si>
  <si>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</si>
  <si>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</si>
  <si>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</si>
  <si>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</si>
  <si>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</si>
  <si>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</si>
  <si>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</si>
  <si>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</si>
  <si>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</si>
  <si>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</si>
  <si>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</si>
  <si>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</si>
  <si>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</si>
  <si>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</si>
  <si>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</si>
  <si>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</si>
  <si>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</si>
  <si>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</si>
  <si>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</si>
  <si>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</si>
  <si>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</si>
  <si>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</si>
  <si>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</si>
  <si>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</si>
  <si>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</si>
  <si>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</si>
  <si>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</si>
  <si>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</si>
  <si>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</si>
  <si>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</si>
  <si>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</si>
  <si>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</si>
  <si>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</si>
  <si>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</si>
  <si>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</si>
  <si>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</si>
  <si>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</si>
  <si>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</si>
  <si>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</si>
  <si>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</si>
  <si>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</si>
  <si>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</si>
  <si>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</si>
  <si>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</si>
  <si>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</si>
  <si>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</si>
  <si>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</si>
  <si>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</si>
  <si>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</si>
  <si>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</si>
  <si>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</si>
  <si>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</si>
  <si>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</si>
  <si>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</si>
  <si>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</si>
  <si>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</si>
  <si>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</si>
  <si>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</si>
  <si>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</si>
  <si>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</si>
  <si>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</si>
  <si>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</si>
  <si>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</si>
  <si>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</si>
  <si>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</si>
  <si>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</si>
  <si>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</si>
  <si>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</si>
  <si>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</si>
  <si>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</si>
  <si>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</si>
  <si>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</si>
  <si>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</si>
  <si>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</si>
  <si>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</si>
  <si>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</si>
  <si>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</si>
  <si>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</si>
  <si>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</si>
  <si>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</si>
  <si>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</si>
  <si>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</si>
  <si>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</si>
  <si>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</si>
  <si>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</si>
  <si>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</si>
  <si>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</si>
  <si>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</si>
  <si>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</si>
  <si>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</si>
  <si>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</si>
  <si>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</si>
  <si>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</si>
  <si>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</si>
  <si>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</si>
  <si>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</si>
  <si>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</si>
  <si>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</si>
  <si>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</si>
  <si>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</si>
  <si>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</si>
  <si>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</si>
  <si>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</si>
  <si>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</si>
  <si>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</si>
  <si>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</si>
  <si>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</si>
  <si>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</si>
  <si>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</si>
  <si>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</si>
  <si>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</si>
  <si>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</si>
  <si>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</si>
  <si>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</si>
  <si>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</si>
  <si>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</si>
  <si>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</si>
  <si>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</si>
  <si>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</si>
  <si>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</si>
  <si>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</si>
  <si>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</si>
  <si>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</si>
  <si>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</si>
  <si>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</si>
  <si>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</si>
  <si>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</si>
  <si>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</si>
  <si>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</si>
  <si>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</si>
  <si>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</si>
  <si>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</si>
  <si>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</si>
  <si>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</si>
  <si>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</si>
  <si>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</si>
  <si>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</si>
  <si>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</si>
  <si>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</si>
  <si>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</si>
  <si>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</si>
  <si>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</si>
  <si>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</si>
  <si>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</si>
  <si>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</si>
  <si>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</si>
  <si>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</si>
  <si>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</si>
  <si>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</si>
  <si>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</si>
  <si>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</si>
  <si>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</si>
  <si>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</si>
  <si>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</si>
  <si>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</si>
  <si>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</si>
  <si>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</si>
  <si>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</si>
  <si>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</si>
  <si>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</si>
  <si>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</si>
  <si>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</si>
  <si>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</si>
  <si>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</si>
  <si>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</si>
  <si>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</si>
  <si>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</si>
  <si>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</si>
  <si>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</si>
  <si>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</si>
  <si>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</si>
  <si>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</si>
  <si>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</si>
  <si>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</si>
  <si>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</si>
  <si>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</si>
  <si>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</si>
  <si>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</si>
  <si>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</si>
  <si>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</si>
  <si>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</si>
  <si>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</si>
  <si>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</si>
  <si>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</si>
  <si>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</si>
  <si>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</si>
  <si>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</si>
  <si>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</si>
  <si>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</si>
  <si>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</si>
  <si>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</si>
  <si>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</si>
  <si>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</si>
  <si>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</si>
  <si>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</si>
  <si>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</si>
  <si>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</si>
  <si>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</si>
  <si>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</si>
  <si>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</si>
  <si>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</si>
  <si>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</si>
  <si>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</si>
  <si>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</si>
  <si>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</si>
  <si>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</si>
  <si>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</si>
  <si>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</si>
  <si>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</si>
  <si>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</si>
  <si>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</si>
  <si>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</si>
  <si>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</si>
  <si>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</si>
  <si>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</si>
  <si>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</si>
  <si>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</si>
  <si>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</si>
  <si>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</si>
  <si>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</si>
  <si>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</si>
  <si>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</si>
  <si>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</si>
  <si>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</si>
  <si>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</si>
  <si>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</si>
  <si>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</si>
  <si>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</si>
  <si>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</si>
  <si>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</si>
  <si>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</si>
  <si>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</si>
  <si>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</si>
  <si>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</si>
  <si>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</si>
  <si>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</si>
  <si>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</si>
  <si>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</si>
  <si>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</si>
  <si>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</si>
  <si>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</si>
  <si>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</si>
  <si>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</si>
  <si>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</si>
  <si>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</si>
  <si>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</si>
  <si>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</si>
  <si>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</si>
  <si>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</si>
  <si>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</si>
  <si>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</si>
  <si>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</si>
  <si>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</si>
  <si>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</si>
  <si>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</si>
  <si>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</si>
  <si>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</si>
  <si>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</si>
  <si>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</si>
  <si>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</si>
  <si>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</si>
  <si>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</si>
  <si>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</si>
  <si>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</si>
  <si>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</si>
  <si>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</si>
  <si>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</si>
  <si>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</si>
  <si>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</si>
  <si>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</si>
  <si>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</si>
  <si>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</si>
  <si>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</si>
  <si>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</si>
  <si>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</si>
  <si>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</si>
  <si>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</si>
  <si>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</si>
  <si>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</si>
  <si>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</si>
  <si>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</si>
  <si>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</si>
  <si>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</si>
  <si>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</si>
  <si>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</si>
  <si>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</si>
  <si>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</si>
  <si>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</si>
  <si>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</si>
  <si>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</si>
  <si>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</si>
  <si>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</si>
  <si>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</si>
  <si>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</si>
  <si>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</si>
  <si>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</si>
  <si>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</si>
  <si>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</si>
  <si>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</si>
  <si>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</si>
  <si>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</si>
  <si>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</si>
  <si>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</si>
  <si>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</si>
  <si>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</si>
  <si>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</si>
  <si>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</si>
  <si>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</si>
  <si>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</si>
  <si>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</si>
  <si>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</si>
  <si>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</si>
  <si>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</si>
  <si>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</si>
  <si>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</si>
  <si>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</si>
  <si>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</si>
  <si>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</si>
  <si>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</si>
  <si>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</si>
  <si>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</si>
  <si>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</si>
  <si>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</si>
  <si>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</si>
  <si>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</si>
  <si>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</si>
  <si>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</si>
  <si>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</si>
  <si>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</si>
  <si>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</si>
  <si>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</si>
  <si>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</si>
  <si>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</si>
  <si>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</si>
  <si>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</si>
  <si>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</si>
  <si>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</si>
  <si>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</si>
  <si>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</si>
  <si>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</si>
  <si>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</si>
  <si>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</si>
  <si>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</si>
  <si>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</si>
  <si>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</si>
  <si>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</si>
  <si>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</si>
  <si>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</si>
  <si>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</si>
  <si>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</si>
  <si>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</si>
  <si>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</si>
  <si>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</si>
  <si>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</si>
  <si>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</si>
  <si>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</si>
  <si>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</si>
  <si>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</si>
  <si>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</si>
  <si>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</si>
  <si>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</si>
  <si>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</si>
  <si>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</si>
  <si>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</si>
  <si>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</si>
  <si>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</si>
  <si>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</si>
  <si>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</si>
  <si>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</si>
  <si>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</si>
  <si>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</si>
  <si>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</si>
  <si>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</si>
  <si>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</si>
  <si>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</si>
  <si>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</si>
  <si>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</si>
  <si>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</si>
  <si>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</si>
  <si>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</si>
  <si>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</si>
  <si>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</si>
  <si>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</si>
  <si>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</si>
  <si>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</si>
  <si>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</si>
  <si>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</si>
  <si>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</si>
  <si>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</si>
  <si>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</si>
  <si>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</si>
  <si>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</si>
  <si>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</si>
  <si>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</si>
  <si>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</si>
  <si>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</si>
  <si>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</si>
  <si>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</si>
  <si>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</si>
  <si>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</si>
  <si>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</si>
  <si>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</si>
  <si>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</si>
  <si>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</si>
  <si>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</si>
  <si>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</si>
  <si>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</si>
  <si>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</si>
  <si>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</si>
  <si>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</si>
  <si>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</si>
  <si>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</si>
  <si>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</si>
  <si>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</si>
  <si>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</si>
  <si>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</si>
  <si>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</si>
  <si>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</si>
  <si>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</si>
  <si>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</si>
  <si>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</si>
  <si>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</si>
  <si>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</si>
  <si>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</si>
  <si>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</si>
  <si>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</si>
  <si>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</si>
  <si>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</si>
  <si>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</si>
  <si>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</si>
  <si>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</si>
  <si>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</si>
  <si>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</si>
  <si>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</si>
  <si>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</si>
  <si>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</si>
  <si>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</si>
  <si>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</si>
  <si>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</si>
  <si>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</si>
  <si>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</si>
  <si>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</si>
  <si>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</si>
  <si>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</si>
  <si>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</si>
  <si>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</si>
  <si>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</si>
  <si>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</si>
  <si>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</si>
  <si>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</si>
  <si>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</si>
  <si>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</si>
  <si>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</si>
  <si>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</si>
  <si>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</si>
  <si>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</si>
  <si>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</si>
  <si>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</si>
  <si>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</si>
  <si>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</si>
  <si>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</si>
  <si>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</si>
  <si>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</si>
  <si>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</si>
  <si>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</si>
  <si>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</si>
  <si>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</si>
  <si>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</si>
  <si>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</si>
  <si>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</si>
  <si>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</si>
  <si>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</si>
  <si>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</si>
  <si>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</si>
  <si>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</si>
  <si>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</si>
  <si>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</si>
  <si>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</si>
  <si>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</si>
  <si>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</si>
  <si>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</si>
  <si>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</si>
  <si>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</si>
  <si>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</si>
  <si>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</si>
  <si>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</si>
  <si>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</si>
  <si>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</si>
  <si>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</si>
  <si>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</si>
  <si>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</si>
  <si>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</si>
  <si>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</si>
  <si>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</si>
  <si>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</si>
  <si>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</si>
  <si>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</si>
  <si>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</si>
  <si>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</si>
  <si>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</si>
  <si>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</si>
  <si>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</si>
  <si>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</si>
  <si>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</si>
  <si>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</si>
  <si>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</si>
  <si>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</si>
  <si>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</si>
  <si>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</si>
  <si>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</si>
  <si>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</si>
  <si>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</si>
  <si>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</si>
  <si>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</si>
  <si>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</si>
  <si>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</si>
  <si>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</si>
  <si>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</si>
  <si>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</si>
  <si>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</si>
  <si>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</si>
  <si>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</si>
  <si>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</si>
  <si>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</si>
  <si>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</si>
  <si>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</si>
  <si>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</si>
  <si>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</si>
  <si>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</si>
  <si>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</si>
  <si>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</si>
  <si>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</si>
  <si>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</si>
  <si>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</si>
  <si>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</si>
  <si>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</si>
  <si>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</si>
  <si>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</si>
  <si>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</si>
  <si>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</si>
  <si>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</si>
  <si>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</si>
  <si>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</si>
  <si>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</si>
  <si>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</si>
  <si>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</si>
  <si>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</si>
  <si>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</si>
  <si>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</si>
  <si>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</si>
  <si>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</si>
  <si>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</si>
  <si>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</si>
  <si>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</si>
  <si>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</si>
  <si>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</si>
  <si>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</si>
  <si>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</si>
  <si>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</si>
  <si>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</si>
  <si>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</si>
  <si>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</si>
  <si>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</si>
  <si>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</si>
  <si>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</si>
  <si>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</si>
  <si>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</si>
  <si>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</si>
  <si>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</si>
  <si>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</si>
  <si>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</si>
  <si>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</si>
  <si>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</si>
  <si>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</si>
  <si>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</si>
  <si>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</si>
  <si>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</si>
  <si>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</si>
  <si>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</si>
  <si>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</si>
  <si>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</si>
  <si>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</si>
  <si>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</si>
  <si>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</si>
  <si>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</si>
  <si>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</si>
  <si>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</si>
  <si>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</si>
  <si>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</si>
  <si>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</si>
  <si>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</si>
  <si>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</si>
  <si>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</si>
  <si>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</si>
  <si>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</si>
  <si>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</si>
  <si>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</si>
  <si>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</si>
  <si>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</si>
  <si>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</si>
  <si>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</si>
  <si>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</si>
  <si>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</si>
  <si>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</si>
  <si>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</si>
  <si>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</si>
  <si>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</si>
  <si>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</si>
  <si>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</si>
  <si>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</si>
  <si>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</si>
  <si>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</si>
  <si>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</si>
  <si>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</si>
  <si>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</si>
  <si>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</si>
  <si>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</si>
  <si>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</si>
  <si>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</si>
  <si>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</si>
  <si>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</si>
  <si>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</si>
  <si>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</si>
  <si>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</si>
  <si>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</si>
  <si>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</si>
  <si>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</si>
  <si>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</si>
  <si>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</si>
  <si>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</si>
  <si>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</si>
  <si>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</si>
  <si>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</si>
  <si>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</si>
  <si>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</si>
  <si>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</si>
  <si>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</si>
  <si>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</si>
  <si>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</si>
  <si>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</si>
  <si>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</si>
  <si>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</si>
  <si>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</si>
  <si>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</si>
  <si>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</si>
  <si>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</si>
  <si>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</si>
  <si>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</si>
  <si>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</si>
  <si>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</si>
  <si>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</si>
  <si>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</si>
  <si>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</si>
  <si>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</si>
  <si>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</si>
  <si>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</si>
  <si>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</si>
  <si>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</si>
  <si>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</si>
  <si>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</si>
  <si>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</si>
  <si>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</si>
  <si>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</si>
  <si>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</si>
  <si>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</si>
  <si>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</si>
  <si>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</si>
  <si>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</si>
  <si>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</si>
  <si>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</si>
  <si>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</si>
  <si>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</si>
  <si>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</si>
  <si>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</si>
  <si>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</si>
  <si>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</si>
  <si>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</si>
  <si>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</si>
  <si>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</si>
  <si>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</si>
  <si>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</si>
  <si>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</si>
  <si>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</si>
  <si>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</si>
  <si>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</si>
  <si>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</si>
  <si>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</si>
  <si>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</si>
  <si>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</si>
  <si>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</si>
  <si>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</si>
  <si>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</si>
  <si>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</si>
  <si>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</si>
  <si>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</si>
  <si>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</si>
  <si>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</si>
  <si>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</si>
  <si>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</si>
  <si>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</si>
  <si>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</si>
  <si>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</si>
  <si>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</si>
  <si>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</si>
  <si>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</si>
  <si>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</si>
  <si>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</si>
  <si>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</si>
  <si>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</si>
  <si>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</si>
  <si>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</si>
  <si>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</si>
  <si>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</si>
  <si>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</si>
  <si>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</si>
  <si>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</si>
  <si>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</si>
  <si>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</si>
  <si>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</si>
  <si>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</si>
  <si>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</si>
  <si>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</si>
  <si>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</si>
  <si>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</si>
  <si>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</si>
  <si>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</si>
  <si>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</si>
  <si>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</si>
  <si>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</si>
  <si>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</si>
  <si>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</si>
  <si>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</si>
  <si>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</si>
  <si>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</si>
  <si>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</si>
  <si>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</si>
  <si>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</si>
  <si>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</si>
  <si>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</si>
  <si>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</si>
  <si>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</si>
  <si>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</si>
  <si>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</si>
  <si>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</si>
  <si>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</si>
  <si>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</si>
  <si>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</si>
  <si>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</si>
  <si>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</si>
  <si>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</si>
  <si>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</si>
  <si>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</si>
  <si>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</si>
  <si>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</si>
  <si>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</si>
  <si>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</si>
  <si>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</si>
  <si>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</si>
  <si>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</si>
  <si>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</si>
  <si>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</si>
  <si>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</si>
  <si>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</si>
  <si>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</si>
  <si>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</si>
  <si>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</si>
  <si>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</si>
  <si>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</si>
  <si>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</si>
  <si>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</si>
  <si>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</si>
  <si>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</si>
  <si>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</si>
  <si>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</si>
  <si>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</si>
  <si>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</si>
  <si>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</si>
  <si>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</si>
  <si>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</si>
  <si>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</si>
  <si>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</si>
  <si>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</si>
  <si>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</si>
  <si>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</si>
  <si>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</si>
  <si>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</si>
  <si>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</si>
  <si>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</si>
  <si>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</si>
  <si>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</si>
  <si>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</si>
  <si>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</si>
  <si>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</si>
  <si>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</si>
  <si>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</si>
  <si>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</si>
  <si>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</si>
  <si>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</si>
  <si>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</si>
  <si>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</si>
  <si>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</si>
  <si>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</si>
  <si>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</si>
  <si>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</si>
  <si>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</si>
  <si>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</si>
  <si>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</si>
  <si>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</si>
  <si>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</si>
  <si>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</si>
  <si>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</si>
  <si>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</si>
  <si>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</si>
  <si>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</si>
  <si>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</si>
  <si>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</si>
  <si>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</si>
  <si>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</si>
  <si>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</si>
  <si>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</si>
  <si>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</si>
  <si>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</si>
  <si>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</si>
  <si>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</si>
  <si>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</si>
  <si>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</si>
  <si>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</si>
  <si>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</si>
  <si>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</si>
  <si>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</si>
  <si>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</si>
  <si>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</si>
  <si>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</si>
  <si>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</si>
  <si>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</si>
  <si>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</si>
  <si>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</si>
  <si>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</si>
  <si>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</si>
  <si>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</si>
  <si>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</si>
  <si>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</si>
  <si>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</si>
  <si>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</si>
  <si>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</si>
  <si>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</si>
  <si>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</si>
  <si>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</si>
  <si>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</si>
  <si>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</si>
  <si>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</si>
  <si>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</si>
  <si>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</si>
  <si>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</si>
  <si>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</si>
  <si>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</si>
  <si>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</si>
  <si>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</si>
  <si>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</si>
  <si>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</si>
  <si>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</si>
  <si>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</si>
  <si>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</si>
  <si>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</si>
  <si>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</si>
  <si>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</si>
  <si>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</si>
  <si>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</si>
  <si>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</si>
  <si>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</si>
  <si>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</si>
  <si>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</si>
  <si>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</si>
  <si>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</si>
  <si>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</si>
  <si>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</si>
  <si>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</si>
  <si>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</si>
  <si>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</si>
  <si>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</si>
  <si>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</si>
  <si>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</si>
  <si>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</si>
  <si>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</si>
  <si>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</si>
  <si>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</si>
  <si>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</si>
  <si>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</si>
  <si>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</si>
  <si>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</si>
  <si>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</si>
  <si>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</si>
  <si>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</si>
  <si>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</si>
  <si>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</si>
  <si>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</si>
  <si>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</si>
  <si>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</si>
  <si>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</si>
  <si>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</si>
  <si>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</si>
  <si>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</si>
  <si>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</si>
  <si>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</si>
  <si>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</si>
  <si>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</si>
  <si>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</si>
  <si>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</si>
  <si>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</si>
  <si>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</si>
  <si>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</si>
  <si>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</si>
  <si>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</si>
  <si>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</si>
  <si>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</si>
  <si>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</si>
  <si>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</si>
  <si>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</si>
  <si>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</si>
  <si>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</si>
  <si>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</si>
  <si>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</si>
  <si>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</si>
  <si>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</si>
  <si>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</si>
  <si>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</si>
  <si>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</si>
  <si>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</si>
  <si>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</si>
  <si>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</si>
  <si>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</si>
  <si>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</si>
  <si>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</si>
  <si>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</si>
  <si>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</si>
  <si>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</si>
  <si>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</si>
  <si>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</si>
  <si>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</si>
  <si>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</si>
  <si>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</si>
  <si>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</si>
  <si>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</si>
  <si>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</si>
  <si>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</si>
  <si>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</si>
  <si>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</si>
  <si>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</si>
  <si>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</si>
  <si>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</si>
  <si>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</si>
  <si>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</si>
  <si>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</si>
  <si>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</si>
  <si>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</si>
  <si>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</si>
  <si>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</si>
  <si>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</si>
  <si>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</si>
  <si>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</si>
  <si>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</si>
  <si>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</si>
  <si>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</si>
  <si>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</si>
  <si>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</si>
  <si>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</si>
  <si>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</si>
  <si>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</si>
  <si>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</si>
  <si>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</si>
  <si>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</si>
  <si>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</si>
  <si>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</si>
  <si>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</si>
  <si>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</si>
  <si>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</si>
  <si>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</si>
  <si>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</si>
  <si>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</si>
  <si>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</si>
  <si>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</si>
  <si>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</si>
  <si>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</si>
  <si>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</si>
  <si>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</si>
  <si>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</si>
  <si>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</si>
  <si>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</si>
  <si>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</si>
  <si>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</si>
  <si>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</si>
  <si>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</si>
  <si>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</si>
  <si>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</si>
  <si>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</si>
  <si>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</si>
  <si>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</si>
  <si>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</si>
  <si>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</si>
  <si>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</si>
  <si>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</si>
  <si>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</si>
  <si>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</si>
  <si>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</si>
  <si>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</si>
  <si>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</si>
  <si>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</si>
  <si>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</si>
  <si>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</si>
  <si>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</si>
  <si>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</si>
  <si>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</si>
  <si>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</si>
  <si>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</si>
  <si>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</si>
  <si>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</si>
  <si>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</si>
  <si>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</si>
  <si>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</si>
  <si>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</si>
  <si>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</si>
  <si>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</si>
  <si>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</si>
  <si>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</si>
  <si>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</si>
  <si>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</si>
  <si>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</si>
  <si>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</si>
  <si>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</si>
  <si>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</si>
  <si>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</si>
  <si>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</si>
  <si>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</si>
  <si>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</si>
  <si>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</si>
  <si>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</si>
  <si>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</si>
  <si>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</si>
  <si>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</si>
  <si>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</si>
  <si>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</si>
  <si>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</si>
  <si>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</si>
  <si>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</si>
  <si>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</si>
  <si>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</si>
  <si>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</si>
  <si>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</si>
  <si>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</si>
  <si>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</si>
  <si>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</si>
  <si>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</si>
  <si>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</si>
  <si>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</si>
  <si>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</si>
  <si>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</si>
  <si>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</si>
  <si>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</si>
  <si>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</si>
  <si>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</si>
  <si>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</si>
  <si>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</si>
  <si>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</si>
  <si>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</si>
  <si>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</si>
  <si>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</si>
  <si>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</si>
  <si>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</si>
  <si>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</si>
  <si>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</si>
  <si>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</si>
  <si>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</si>
  <si>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</si>
  <si>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</si>
  <si>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</si>
  <si>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</si>
  <si>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</si>
  <si>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</si>
  <si>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</si>
  <si>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</si>
  <si>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</si>
  <si>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</si>
  <si>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</si>
  <si>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</si>
  <si>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</si>
  <si>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</si>
  <si>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</si>
  <si>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</si>
  <si>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</si>
  <si>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</si>
  <si>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</si>
  <si>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</si>
  <si>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</si>
  <si>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</si>
  <si>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</si>
  <si>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</si>
  <si>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</si>
  <si>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</si>
  <si>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</si>
  <si>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</si>
  <si>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</si>
  <si>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</si>
  <si>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</si>
  <si>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</si>
  <si>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</si>
  <si>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</si>
  <si>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</si>
  <si>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</si>
  <si>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</si>
  <si>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</si>
  <si>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</si>
  <si>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</si>
  <si>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</si>
  <si>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</si>
  <si>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</si>
  <si>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</si>
  <si>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</si>
  <si>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</si>
  <si>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</si>
  <si>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</si>
  <si>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</si>
  <si>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</si>
  <si>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</si>
  <si>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</si>
  <si>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</si>
  <si>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</si>
  <si>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</si>
  <si>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</si>
  <si>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</si>
  <si>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</si>
  <si>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</si>
  <si>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</si>
  <si>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</si>
  <si>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</si>
  <si>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</si>
  <si>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</si>
  <si>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</si>
  <si>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</si>
  <si>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</si>
  <si>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</si>
  <si>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</si>
  <si>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</si>
  <si>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</si>
  <si>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</si>
  <si>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</si>
  <si>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</si>
  <si>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</si>
  <si>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</si>
  <si>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</si>
  <si>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</si>
  <si>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</si>
  <si>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</si>
  <si>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</si>
  <si>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</si>
  <si>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</si>
  <si>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</si>
  <si>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</si>
  <si>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</si>
  <si>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</si>
  <si>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</si>
  <si>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</si>
  <si>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</si>
  <si>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</si>
  <si>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</si>
  <si>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</si>
  <si>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</si>
  <si>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</si>
  <si>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</si>
  <si>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</si>
  <si>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</si>
  <si>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</si>
  <si>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</si>
  <si>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</si>
  <si>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</si>
  <si>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</si>
  <si>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</si>
  <si>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</si>
  <si>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</si>
  <si>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</si>
  <si>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</si>
  <si>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</si>
  <si>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</si>
  <si>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</si>
  <si>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</si>
  <si>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</si>
  <si>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</si>
  <si>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</si>
  <si>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</si>
  <si>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</si>
  <si>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</si>
  <si>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</si>
  <si>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</si>
  <si>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</si>
  <si>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</si>
  <si>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</si>
  <si>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</si>
  <si>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</si>
  <si>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</si>
  <si>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</si>
  <si>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</si>
  <si>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</si>
  <si>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</si>
  <si>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</si>
  <si>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</si>
  <si>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</si>
  <si>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</si>
  <si>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</si>
  <si>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</si>
  <si>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</si>
  <si>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</si>
  <si>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</si>
  <si>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</si>
  <si>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</si>
  <si>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</si>
  <si>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</si>
  <si>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</si>
  <si>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</si>
  <si>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</si>
  <si>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</si>
  <si>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</si>
  <si>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</si>
  <si>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</si>
  <si>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</si>
  <si>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</si>
  <si>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</si>
  <si>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</si>
  <si>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</si>
  <si>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</si>
  <si>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</si>
  <si>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</si>
  <si>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</si>
  <si>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</si>
  <si>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</si>
  <si>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</si>
  <si>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</si>
  <si>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</si>
  <si>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</si>
  <si>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</si>
  <si>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</si>
  <si>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</si>
  <si>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</si>
  <si>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</si>
  <si>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</si>
  <si>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</si>
  <si>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</si>
  <si>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</si>
  <si>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</si>
  <si>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</si>
  <si>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</si>
  <si>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</si>
  <si>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</si>
  <si>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</si>
  <si>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</si>
  <si>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</si>
  <si>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</si>
  <si>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</si>
  <si>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</si>
  <si>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</si>
  <si>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</si>
  <si>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</si>
  <si>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</si>
  <si>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</si>
  <si>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</si>
  <si>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</si>
  <si>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</si>
  <si>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</si>
  <si>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</si>
  <si>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</si>
  <si>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</si>
  <si>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</si>
  <si>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</si>
  <si>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</si>
  <si>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</si>
  <si>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</si>
  <si>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</si>
  <si>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</si>
  <si>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</si>
  <si>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</si>
  <si>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</si>
  <si>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</si>
  <si>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</si>
  <si>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</si>
  <si>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</si>
  <si>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</si>
  <si>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</si>
  <si>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</si>
  <si>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</si>
  <si>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</si>
  <si>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</si>
  <si>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</si>
  <si>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</si>
  <si>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</si>
  <si>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</si>
  <si>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</si>
  <si>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</si>
  <si>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</si>
  <si>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</si>
  <si>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</si>
  <si>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</si>
  <si>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</si>
  <si>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</si>
  <si>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</si>
  <si>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</si>
  <si>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</si>
  <si>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</si>
  <si>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</si>
  <si>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</si>
  <si>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</si>
  <si>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</si>
  <si>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</si>
  <si>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</si>
  <si>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</si>
  <si>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</si>
  <si>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</si>
  <si>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</si>
  <si>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</si>
  <si>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</si>
  <si>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</si>
  <si>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</si>
  <si>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</si>
  <si>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</si>
  <si>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</si>
  <si>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</si>
  <si>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</si>
  <si>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</si>
  <si>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</si>
  <si>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</si>
  <si>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</si>
  <si>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</si>
  <si>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</si>
  <si>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</si>
  <si>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</si>
  <si>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</si>
  <si>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</si>
  <si>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</si>
  <si>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</si>
  <si>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</si>
  <si>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</si>
  <si>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</si>
  <si>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</si>
  <si>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</si>
  <si>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</si>
  <si>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</si>
  <si>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</si>
  <si>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</si>
  <si>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</si>
  <si>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</si>
  <si>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</si>
  <si>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</si>
  <si>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</si>
  <si>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</si>
  <si>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</si>
  <si>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</si>
  <si>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</si>
  <si>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</si>
  <si>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</si>
  <si>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</si>
  <si>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</si>
  <si>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</si>
  <si>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</si>
  <si>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</si>
  <si>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</si>
  <si>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</si>
  <si>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</si>
  <si>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</si>
  <si>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</si>
  <si>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</si>
  <si>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</si>
  <si>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</si>
  <si>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</si>
  <si>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</si>
  <si>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</si>
  <si>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</si>
  <si>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</si>
  <si>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</si>
  <si>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</si>
  <si>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</si>
  <si>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</si>
  <si>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</si>
  <si>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</si>
  <si>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</si>
  <si>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</si>
  <si>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</si>
  <si>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</si>
  <si>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</si>
  <si>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</si>
  <si>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</si>
  <si>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</si>
  <si>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</si>
  <si>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</si>
  <si>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</si>
  <si>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</si>
  <si>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</si>
  <si>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</si>
  <si>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</si>
  <si>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</si>
  <si>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</si>
  <si>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</si>
  <si>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</si>
  <si>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</si>
  <si>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</si>
  <si>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</si>
  <si>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</si>
  <si>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</si>
  <si>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</si>
  <si>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</si>
  <si>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</si>
  <si>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</si>
  <si>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</si>
  <si>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</si>
  <si>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</si>
  <si>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</si>
  <si>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</si>
  <si>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</si>
  <si>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</si>
  <si>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</si>
  <si>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</si>
  <si>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</si>
  <si>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</si>
  <si>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</si>
  <si>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</si>
  <si>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</si>
  <si>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</si>
  <si>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</si>
  <si>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</si>
  <si>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</si>
  <si>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</si>
  <si>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</si>
  <si>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</si>
  <si>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</si>
  <si>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</si>
  <si>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</si>
  <si>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</si>
  <si>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</si>
  <si>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</si>
  <si>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</si>
  <si>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</si>
  <si>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</si>
  <si>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</si>
  <si>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</si>
  <si>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</si>
  <si>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</si>
  <si>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</si>
  <si>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</si>
  <si>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</si>
  <si>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</si>
  <si>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</si>
  <si>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</si>
  <si>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</si>
  <si>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</si>
  <si>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</si>
  <si>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</si>
  <si>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</si>
  <si>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</si>
  <si>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</si>
  <si>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</si>
  <si>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</si>
  <si>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</si>
  <si>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</si>
  <si>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</si>
  <si>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</si>
  <si>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</si>
  <si>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</si>
  <si>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</si>
  <si>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</si>
  <si>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</si>
  <si>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</si>
  <si>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</si>
  <si>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</si>
  <si>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</si>
  <si>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</si>
  <si>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</si>
  <si>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</si>
  <si>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</si>
  <si>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</si>
  <si>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</si>
  <si>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</si>
  <si>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</si>
  <si>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</si>
  <si>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</si>
  <si>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</si>
  <si>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</si>
  <si>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</si>
  <si>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</si>
  <si>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</si>
  <si>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</si>
  <si>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</si>
  <si>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</si>
  <si>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</si>
  <si>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</si>
  <si>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</si>
  <si>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</si>
  <si>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</si>
  <si>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</si>
  <si>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</si>
  <si>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</si>
  <si>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</si>
  <si>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</si>
  <si>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</si>
  <si>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</si>
  <si>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</si>
  <si>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</si>
  <si>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</si>
  <si>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</si>
  <si>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</si>
  <si>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</si>
  <si>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</si>
  <si>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</si>
  <si>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</si>
  <si>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</si>
  <si>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</si>
  <si>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</si>
  <si>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</si>
  <si>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</si>
  <si>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</si>
  <si>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</si>
  <si>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</si>
  <si>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</si>
  <si>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</si>
  <si>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</si>
  <si>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</si>
  <si>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</si>
  <si>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</si>
  <si>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</si>
  <si>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</si>
  <si>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</si>
  <si>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</si>
  <si>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</si>
  <si>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</si>
  <si>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</si>
  <si>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</si>
  <si>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</si>
  <si>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</si>
  <si>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</si>
  <si>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</si>
  <si>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</si>
  <si>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</si>
  <si>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</si>
  <si>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</si>
  <si>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</si>
  <si>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</si>
  <si>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</si>
  <si>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</si>
  <si>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</si>
  <si>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</si>
  <si>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</si>
  <si>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</si>
  <si>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</si>
  <si>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</si>
  <si>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</si>
  <si>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</si>
  <si>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</si>
  <si>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</si>
  <si>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</si>
  <si>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</si>
  <si>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</si>
  <si>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</si>
  <si>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</si>
  <si>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</si>
  <si>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</si>
  <si>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</si>
  <si>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</si>
  <si>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</si>
  <si>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</si>
  <si>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</si>
  <si>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</si>
  <si>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</si>
  <si>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</si>
  <si>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</si>
  <si>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</si>
  <si>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</si>
  <si>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</si>
  <si>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</si>
  <si>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</si>
  <si>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</si>
  <si>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</si>
  <si>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</si>
  <si>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</si>
  <si>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</si>
  <si>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</si>
  <si>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</si>
  <si>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</si>
  <si>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</si>
  <si>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</si>
  <si>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</si>
  <si>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</si>
  <si>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</si>
  <si>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</si>
  <si>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</si>
  <si>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</si>
  <si>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</si>
  <si>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</si>
  <si>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</si>
  <si>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</si>
  <si>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</si>
  <si>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</si>
  <si>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</si>
  <si>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</si>
  <si>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</si>
  <si>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</si>
  <si>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</si>
  <si>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</si>
  <si>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</si>
  <si>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</si>
  <si>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</si>
  <si>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</si>
  <si>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</si>
  <si>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</si>
  <si>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</si>
  <si>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</si>
  <si>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</si>
  <si>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</si>
  <si>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</si>
  <si>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</si>
  <si>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</si>
  <si>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</si>
  <si>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</si>
  <si>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</si>
  <si>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</si>
  <si>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</si>
  <si>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</si>
  <si>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</si>
  <si>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</si>
  <si>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</si>
  <si>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</si>
  <si>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</si>
  <si>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</si>
  <si>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</si>
  <si>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</si>
  <si>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</si>
  <si>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</si>
  <si>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</si>
  <si>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</si>
  <si>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</si>
  <si>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</si>
  <si>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</si>
  <si>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</si>
  <si>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</si>
  <si>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</si>
  <si>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</si>
  <si>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</si>
  <si>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</si>
  <si>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</si>
  <si>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</si>
  <si>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</si>
  <si>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</si>
  <si>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</si>
  <si>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</si>
  <si>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</si>
  <si>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</si>
  <si>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</si>
  <si>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</si>
  <si>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</si>
  <si>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</si>
  <si>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</si>
  <si>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</si>
  <si>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</si>
  <si>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</si>
  <si>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</si>
  <si>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</si>
  <si>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</si>
  <si>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</si>
  <si>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</si>
  <si>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</si>
  <si>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</si>
  <si>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</si>
  <si>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</si>
  <si>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</si>
  <si>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</si>
  <si>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</si>
  <si>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</si>
  <si>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</si>
  <si>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</si>
  <si>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</si>
  <si>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</si>
  <si>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</si>
  <si>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</si>
  <si>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</si>
  <si>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</si>
  <si>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</si>
  <si>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</si>
  <si>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</si>
  <si>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</si>
  <si>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</si>
  <si>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</si>
  <si>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</si>
  <si>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</si>
  <si>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</si>
  <si>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</si>
  <si>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</si>
  <si>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</si>
  <si>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</si>
  <si>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</si>
  <si>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</si>
  <si>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</si>
  <si>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</si>
  <si>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</si>
  <si>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</si>
  <si>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</si>
  <si>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</si>
  <si>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</si>
  <si>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</si>
  <si>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</si>
  <si>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</si>
  <si>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</si>
  <si>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</si>
  <si>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</si>
  <si>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</si>
  <si>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</si>
  <si>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</si>
  <si>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</si>
  <si>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</si>
  <si>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</si>
  <si>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</si>
  <si>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</si>
  <si>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</si>
  <si>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</si>
  <si>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</si>
  <si>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</si>
  <si>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</si>
  <si>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</si>
  <si>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</si>
  <si>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</si>
  <si>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</si>
  <si>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</si>
  <si>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</si>
  <si>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</si>
  <si>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</si>
  <si>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</si>
  <si>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</si>
  <si>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</si>
  <si>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</si>
  <si>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</si>
  <si>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</si>
  <si>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</si>
  <si>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</si>
  <si>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</si>
  <si>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</si>
  <si>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</si>
  <si>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</si>
  <si>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</si>
  <si>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</si>
  <si>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</si>
  <si>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</si>
  <si>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</si>
  <si>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</si>
  <si>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</si>
  <si>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</si>
  <si>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</si>
  <si>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</si>
  <si>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</si>
  <si>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</si>
  <si>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</si>
  <si>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</si>
  <si>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</si>
  <si>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</si>
  <si>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</si>
  <si>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</si>
  <si>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</si>
  <si>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</si>
  <si>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</si>
  <si>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</si>
  <si>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</si>
  <si>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</si>
  <si>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</si>
  <si>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</si>
  <si>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</si>
  <si>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</si>
  <si>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</si>
  <si>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</si>
  <si>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</si>
  <si>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</si>
  <si>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</si>
  <si>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</si>
  <si>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</si>
  <si>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</si>
  <si>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</si>
  <si>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</si>
  <si>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</si>
  <si>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</si>
  <si>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</si>
  <si>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</si>
  <si>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</si>
  <si>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</si>
  <si>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</si>
  <si>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</si>
  <si>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</si>
  <si>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</si>
  <si>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</si>
  <si>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</si>
  <si>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</si>
  <si>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</si>
  <si>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</si>
  <si>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</si>
  <si>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</si>
  <si>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</si>
  <si>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</si>
  <si>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</si>
  <si>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</si>
  <si>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</si>
  <si>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</si>
  <si>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</si>
  <si>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</si>
  <si>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</si>
  <si>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</si>
  <si>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</si>
  <si>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</si>
  <si>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</si>
  <si>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</si>
  <si>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</si>
  <si>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</si>
  <si>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</si>
  <si>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</si>
  <si>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</si>
  <si>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</si>
  <si>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</si>
  <si>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</si>
  <si>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</si>
  <si>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</si>
  <si>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</si>
  <si>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</si>
  <si>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</si>
  <si>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</si>
  <si>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</si>
  <si>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</si>
  <si>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</si>
  <si>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</si>
  <si>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</si>
  <si>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</si>
  <si>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</si>
  <si>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</si>
  <si>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</si>
  <si>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</si>
  <si>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</si>
  <si>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</si>
  <si>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</si>
  <si>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</si>
  <si>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</si>
  <si>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</si>
  <si>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</si>
  <si>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</si>
  <si>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</si>
  <si>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</si>
  <si>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</si>
  <si>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</si>
  <si>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</si>
  <si>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</si>
  <si>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</si>
  <si>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</si>
  <si>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</si>
  <si>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</si>
  <si>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</si>
  <si>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</si>
  <si>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</si>
  <si>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</si>
  <si>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</si>
  <si>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</si>
  <si>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</si>
  <si>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</si>
  <si>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</si>
  <si>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</si>
  <si>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</si>
  <si>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</si>
  <si>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</si>
  <si>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</si>
  <si>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</si>
  <si>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</si>
  <si>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</si>
  <si>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</si>
  <si>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</si>
  <si>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</si>
  <si>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</si>
  <si>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</si>
  <si>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</si>
  <si>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</si>
  <si>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</si>
  <si>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</si>
  <si>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</si>
  <si>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</si>
  <si>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</si>
  <si>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</si>
  <si>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</si>
  <si>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</si>
  <si>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</si>
  <si>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</si>
  <si>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</si>
  <si>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</si>
  <si>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</si>
  <si>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</si>
  <si>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</si>
  <si>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</si>
  <si>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</si>
  <si>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</si>
  <si>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</si>
  <si>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</si>
  <si>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</si>
  <si>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</si>
  <si>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</si>
  <si>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</si>
  <si>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</si>
  <si>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</si>
  <si>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</si>
  <si>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</si>
  <si>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</si>
  <si>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</si>
  <si>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</si>
  <si>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</si>
  <si>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</si>
  <si>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</si>
  <si>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</si>
  <si>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</si>
  <si>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</si>
  <si>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</si>
  <si>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</si>
  <si>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</si>
  <si>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</si>
  <si>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</si>
  <si>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</si>
  <si>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</si>
  <si>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</si>
  <si>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</si>
  <si>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</si>
  <si>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</si>
  <si>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</si>
  <si>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</si>
  <si>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</si>
  <si>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</si>
  <si>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</si>
  <si>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</si>
  <si>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</si>
  <si>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</si>
  <si>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</si>
  <si>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</si>
  <si>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</si>
  <si>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</si>
  <si>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</si>
  <si>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</si>
  <si>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</si>
  <si>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</si>
  <si>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</si>
  <si>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</si>
  <si>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</si>
  <si>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</si>
  <si>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</si>
  <si>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</si>
  <si>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</si>
  <si>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</si>
  <si>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</si>
  <si>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</si>
  <si>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</si>
  <si>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</si>
  <si>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</si>
  <si>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</si>
  <si>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</si>
  <si>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</si>
  <si>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</si>
  <si>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</si>
  <si>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</si>
  <si>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</si>
  <si>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</si>
  <si>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</si>
  <si>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</si>
  <si>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</si>
  <si>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</si>
  <si>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</si>
  <si>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</si>
  <si>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</si>
  <si>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</si>
  <si>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</si>
  <si>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</si>
  <si>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</si>
  <si>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</si>
  <si>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</si>
  <si>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</si>
  <si>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</si>
  <si>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</si>
  <si>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</si>
  <si>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</si>
  <si>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</si>
  <si>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</si>
  <si>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</si>
  <si>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</si>
  <si>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</si>
  <si>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</si>
  <si>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</si>
  <si>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</si>
  <si>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</si>
  <si>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</si>
  <si>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</si>
  <si>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</si>
  <si>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</si>
  <si>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</si>
  <si>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</si>
  <si>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</si>
  <si>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</si>
  <si>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</si>
  <si>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</si>
  <si>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</si>
  <si>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</si>
  <si>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</si>
  <si>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</si>
  <si>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</si>
  <si>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</si>
  <si>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</si>
  <si>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</si>
  <si>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</si>
  <si>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</si>
  <si>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</si>
  <si>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</si>
  <si>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</si>
  <si>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</si>
  <si>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</si>
  <si>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</si>
  <si>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</si>
  <si>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</si>
  <si>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</si>
  <si>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</si>
  <si>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</si>
  <si>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</si>
  <si>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</si>
  <si>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</si>
  <si>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</si>
  <si>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</si>
  <si>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</si>
  <si>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</si>
  <si>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</si>
  <si>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</si>
  <si>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</si>
  <si>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</si>
  <si>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</si>
  <si>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</si>
  <si>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</si>
  <si>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</si>
  <si>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</si>
  <si>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</si>
  <si>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</si>
  <si>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</si>
  <si>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</si>
  <si>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</si>
  <si>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</si>
  <si>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</si>
  <si>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</si>
  <si>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</si>
  <si>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</si>
  <si>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</si>
  <si>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</si>
  <si>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</si>
  <si>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</si>
  <si>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</si>
  <si>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</si>
  <si>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</si>
  <si>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</si>
  <si>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</si>
  <si>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</si>
  <si>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</si>
  <si>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</si>
  <si>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</si>
  <si>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</si>
  <si>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</si>
  <si>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</si>
  <si>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</si>
  <si>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</si>
  <si>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</si>
  <si>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</si>
  <si>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</si>
  <si>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</si>
  <si>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</si>
  <si>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</si>
  <si>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</si>
  <si>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</si>
  <si>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</si>
  <si>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</si>
  <si>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</si>
  <si>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</si>
  <si>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</si>
  <si>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</si>
  <si>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</si>
  <si>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</si>
  <si>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</si>
  <si>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</si>
  <si>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</si>
  <si>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</si>
  <si>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</si>
  <si>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</si>
  <si>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</si>
  <si>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</si>
  <si>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</si>
  <si>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</si>
  <si>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</si>
  <si>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</si>
  <si>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</si>
  <si>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</si>
  <si>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</si>
  <si>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</si>
  <si>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</si>
  <si>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</si>
  <si>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</si>
  <si>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</si>
  <si>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</si>
  <si>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</si>
  <si>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</si>
  <si>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</si>
  <si>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</si>
  <si>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</si>
  <si>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</si>
  <si>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</si>
  <si>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</si>
  <si>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</si>
  <si>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</si>
  <si>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</si>
  <si>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</si>
  <si>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</si>
  <si>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</si>
  <si>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</si>
  <si>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</si>
  <si>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</si>
  <si>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</si>
  <si>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</si>
  <si>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</si>
  <si>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</si>
  <si>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</si>
  <si>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</si>
  <si>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</si>
  <si>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</si>
  <si>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</si>
  <si>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</si>
  <si>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</si>
  <si>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</si>
  <si>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</si>
  <si>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</si>
  <si>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</si>
  <si>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</si>
  <si>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</si>
  <si>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</si>
  <si>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</si>
  <si>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</si>
  <si>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</si>
  <si>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</si>
  <si>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</si>
  <si>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</si>
  <si>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</si>
  <si>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</si>
  <si>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</si>
  <si>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</si>
  <si>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</si>
  <si>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</si>
  <si>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</si>
  <si>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</si>
  <si>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</si>
  <si>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</si>
  <si>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</si>
  <si>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</si>
  <si>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</si>
  <si>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</si>
  <si>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</si>
  <si>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</si>
  <si>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</si>
  <si>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</si>
  <si>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</si>
  <si>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</si>
  <si>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</si>
  <si>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</si>
  <si>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</si>
  <si>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</si>
  <si>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</si>
  <si>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</si>
  <si>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</si>
  <si>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</si>
  <si>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</si>
  <si>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</si>
  <si>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</si>
  <si>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</si>
  <si>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</si>
  <si>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</si>
  <si>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</si>
  <si>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</si>
  <si>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</si>
  <si>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</si>
  <si>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</si>
  <si>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</si>
  <si>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</si>
  <si>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</si>
  <si>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</si>
  <si>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</si>
  <si>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</si>
  <si>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</si>
  <si>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</si>
  <si>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</si>
  <si>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</si>
  <si>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</si>
  <si>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</si>
  <si>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</si>
  <si>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</si>
  <si>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</si>
  <si>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</si>
  <si>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</si>
  <si>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</si>
  <si>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</si>
  <si>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</si>
  <si>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</si>
  <si>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</si>
  <si>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</si>
  <si>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</si>
  <si>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</si>
  <si>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</si>
  <si>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</si>
  <si>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</si>
  <si>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</si>
  <si>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</si>
  <si>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</si>
  <si>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</si>
  <si>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</si>
  <si>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</si>
  <si>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</si>
  <si>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</si>
  <si>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</si>
  <si>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</si>
  <si>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</si>
  <si>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</si>
  <si>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</si>
  <si>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</si>
  <si>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</si>
  <si>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</si>
  <si>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</si>
  <si>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</si>
  <si>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</si>
  <si>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</si>
  <si>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</si>
  <si>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</si>
  <si>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</si>
  <si>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</si>
  <si>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</si>
  <si>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</si>
  <si>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</si>
  <si>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</si>
  <si>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</si>
  <si>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</si>
  <si>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</si>
  <si>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</si>
  <si>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</si>
  <si>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</si>
  <si>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</si>
  <si>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</si>
  <si>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</si>
  <si>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</si>
  <si>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</si>
  <si>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</si>
  <si>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</si>
  <si>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</si>
  <si>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</si>
  <si>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</si>
  <si>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</si>
  <si>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</si>
  <si>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</si>
  <si>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</si>
  <si>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</si>
  <si>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</si>
  <si>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</si>
  <si>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</si>
  <si>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</si>
  <si>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</si>
  <si>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</si>
  <si>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</si>
  <si>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</si>
  <si>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</si>
  <si>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</si>
  <si>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</si>
  <si>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</si>
  <si>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</si>
  <si>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</si>
  <si>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</si>
  <si>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</si>
  <si>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</si>
  <si>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</si>
  <si>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</si>
  <si>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</si>
  <si>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</si>
  <si>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</si>
  <si>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</si>
  <si>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</si>
  <si>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</si>
  <si>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</si>
  <si>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</si>
  <si>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</si>
  <si>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</si>
  <si>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</si>
  <si>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</si>
  <si>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</si>
  <si>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</si>
  <si>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</si>
  <si>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</si>
  <si>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</si>
  <si>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</si>
  <si>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</si>
  <si>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</si>
  <si>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</si>
  <si>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</si>
  <si>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</si>
  <si>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</si>
  <si>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</si>
  <si>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</si>
  <si>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</si>
  <si>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</si>
  <si>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</si>
  <si>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</si>
  <si>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</si>
  <si>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</si>
  <si>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</si>
  <si>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</si>
  <si>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</si>
  <si>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</si>
  <si>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</si>
  <si>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</si>
  <si>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</si>
  <si>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</si>
  <si>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</si>
  <si>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</si>
  <si>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</si>
  <si>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</si>
  <si>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</si>
  <si>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</si>
  <si>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</si>
  <si>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</si>
  <si>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</si>
  <si>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</si>
  <si>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</si>
  <si>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</si>
  <si>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</si>
  <si>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</si>
  <si>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</si>
  <si>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</si>
  <si>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</si>
  <si>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</si>
  <si>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</si>
  <si>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</si>
  <si>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</si>
  <si>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</si>
  <si>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</si>
  <si>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</si>
  <si>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</si>
  <si>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</si>
  <si>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</si>
  <si>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</si>
  <si>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</si>
  <si>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</si>
  <si>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</si>
  <si>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</si>
  <si>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</si>
  <si>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</si>
  <si>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</si>
  <si>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</si>
  <si>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</si>
  <si>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</si>
  <si>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</si>
  <si>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</si>
  <si>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</si>
  <si>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</si>
  <si>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</si>
  <si>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</si>
  <si>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</si>
  <si>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</si>
  <si>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</si>
  <si>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</si>
  <si>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</si>
  <si>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</si>
  <si>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</si>
  <si>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</si>
  <si>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</si>
  <si>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</si>
  <si>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</si>
  <si>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</si>
  <si>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</si>
  <si>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</si>
  <si>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</si>
  <si>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</si>
  <si>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</si>
  <si>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</si>
  <si>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</si>
  <si>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</si>
  <si>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</si>
  <si>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</si>
  <si>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</si>
  <si>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</si>
  <si>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</si>
  <si>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</si>
  <si>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</si>
  <si>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</si>
  <si>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</si>
  <si>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</si>
  <si>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</si>
  <si>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</si>
  <si>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</si>
  <si>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</si>
  <si>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</si>
  <si>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</si>
  <si>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</si>
  <si>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</si>
  <si>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</si>
  <si>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</si>
  <si>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</si>
  <si>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</si>
  <si>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</si>
  <si>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</si>
  <si>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</si>
  <si>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</si>
  <si>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</si>
  <si>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</si>
  <si>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</si>
  <si>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</si>
  <si>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</si>
  <si>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</si>
  <si>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</si>
  <si>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</si>
  <si>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</si>
  <si>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</si>
  <si>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</si>
  <si>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</si>
  <si>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</si>
  <si>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</si>
  <si>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</si>
  <si>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</si>
  <si>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</si>
  <si>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</si>
  <si>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</si>
  <si>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</si>
  <si>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</si>
  <si>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</si>
  <si>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</si>
  <si>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</si>
  <si>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</si>
  <si>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</si>
  <si>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</si>
  <si>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</si>
  <si>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</si>
  <si>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</si>
  <si>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</si>
  <si>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</si>
  <si>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</si>
  <si>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</si>
  <si>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</si>
  <si>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</si>
  <si>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</si>
  <si>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</si>
  <si>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</si>
  <si>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</si>
  <si>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</si>
  <si>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</si>
  <si>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</si>
  <si>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</si>
  <si>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</si>
  <si>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</si>
  <si>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</si>
  <si>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</si>
  <si>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</si>
  <si>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</si>
  <si>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</si>
  <si>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</si>
  <si>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</si>
  <si>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</si>
  <si>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</si>
  <si>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</si>
  <si>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</si>
  <si>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</si>
  <si>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</si>
  <si>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</si>
  <si>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</si>
  <si>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</si>
  <si>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</si>
  <si>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</si>
  <si>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</si>
  <si>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</si>
  <si>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</si>
  <si>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</si>
  <si>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</si>
  <si>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</si>
  <si>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</si>
  <si>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</si>
  <si>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</si>
  <si>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</si>
  <si>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</si>
  <si>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</si>
  <si>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</si>
  <si>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</si>
  <si>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</si>
  <si>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</si>
  <si>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</si>
  <si>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</si>
  <si>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</si>
  <si>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</si>
  <si>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</si>
  <si>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</si>
  <si>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</si>
  <si>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</si>
  <si>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</si>
  <si>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</si>
  <si>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</si>
  <si>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</si>
  <si>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</si>
  <si>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</si>
  <si>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</si>
  <si>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</si>
  <si>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</si>
  <si>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</si>
  <si>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</si>
  <si>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</si>
  <si>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</si>
  <si>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</si>
  <si>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</si>
  <si>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</si>
  <si>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</si>
  <si>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</si>
  <si>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</si>
  <si>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</si>
  <si>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</si>
  <si>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</si>
  <si>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</si>
  <si>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</si>
  <si>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</si>
  <si>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</si>
  <si>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</si>
  <si>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</si>
  <si>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</si>
  <si>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</si>
  <si>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</si>
  <si>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</si>
  <si>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</si>
  <si>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</si>
  <si>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</si>
  <si>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</si>
  <si>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</si>
  <si>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</si>
  <si>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</si>
  <si>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</si>
  <si>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</si>
  <si>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</si>
  <si>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</si>
  <si>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</si>
  <si>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</si>
  <si>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</si>
  <si>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</si>
  <si>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</si>
  <si>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</si>
  <si>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</si>
  <si>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</si>
  <si>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</si>
  <si>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</si>
  <si>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</si>
  <si>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</si>
  <si>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</si>
  <si>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</si>
  <si>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</si>
  <si>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</si>
  <si>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</si>
  <si>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</si>
  <si>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</si>
  <si>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</si>
  <si>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</si>
  <si>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</si>
  <si>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</si>
  <si>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</si>
  <si>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</si>
  <si>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</si>
  <si>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</si>
  <si>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</si>
  <si>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</si>
  <si>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</si>
  <si>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</si>
  <si>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</si>
  <si>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</si>
  <si>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</si>
  <si>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</si>
  <si>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</si>
  <si>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</si>
  <si>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</si>
  <si>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</si>
  <si>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</si>
  <si>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</si>
  <si>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</si>
  <si>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</si>
  <si>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</si>
  <si>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</si>
  <si>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</si>
  <si>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</si>
  <si>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</si>
  <si>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</si>
  <si>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</si>
  <si>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</si>
  <si>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</si>
  <si>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</si>
  <si>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</si>
  <si>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</si>
  <si>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</si>
  <si>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</si>
  <si>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</si>
  <si>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</si>
  <si>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</si>
  <si>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</si>
  <si>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</si>
  <si>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</si>
  <si>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</si>
  <si>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</si>
  <si>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</si>
  <si>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</si>
  <si>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</si>
  <si>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</si>
  <si>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</si>
  <si>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</si>
  <si>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</si>
  <si>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</si>
  <si>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</si>
  <si>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</si>
  <si>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</si>
  <si>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</si>
  <si>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</si>
  <si>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</si>
  <si>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</si>
  <si>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</si>
  <si>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</si>
  <si>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</si>
  <si>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</si>
  <si>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</si>
  <si>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</si>
  <si>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</si>
  <si>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</si>
  <si>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</si>
  <si>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</si>
  <si>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</si>
  <si>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</si>
  <si>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</si>
  <si>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</si>
  <si>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</si>
  <si>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</si>
  <si>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</si>
  <si>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</si>
  <si>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</si>
  <si>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</si>
  <si>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</si>
  <si>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</si>
  <si>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</si>
  <si>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</si>
  <si>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</si>
  <si>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</si>
  <si>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</si>
  <si>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</si>
  <si>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</si>
  <si>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</si>
  <si>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</si>
  <si>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</si>
  <si>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</si>
  <si>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</si>
  <si>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</si>
  <si>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</si>
  <si>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</si>
  <si>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</si>
  <si>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</si>
  <si>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</si>
  <si>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</si>
  <si>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</si>
  <si>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</si>
  <si>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</si>
  <si>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</si>
  <si>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</si>
  <si>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</si>
  <si>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</si>
  <si>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</si>
  <si>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</si>
  <si>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</si>
  <si>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</si>
  <si>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</si>
  <si>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</si>
  <si>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</si>
  <si>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</si>
  <si>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</si>
  <si>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</si>
  <si>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</si>
  <si>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</si>
  <si>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</si>
  <si>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</si>
  <si>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</si>
  <si>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</si>
  <si>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</si>
  <si>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</si>
  <si>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</si>
  <si>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</si>
  <si>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</si>
  <si>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</si>
  <si>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</si>
  <si>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</si>
  <si>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</si>
  <si>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</si>
  <si>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</si>
  <si>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</si>
  <si>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</si>
  <si>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</si>
  <si>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</si>
  <si>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</si>
  <si>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</si>
  <si>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</si>
  <si>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</si>
  <si>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</si>
  <si>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</si>
  <si>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</si>
  <si>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</si>
  <si>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</si>
  <si>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</si>
  <si>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</si>
  <si>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</si>
  <si>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</si>
  <si>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</si>
  <si>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</si>
  <si>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</si>
  <si>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</si>
  <si>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</si>
  <si>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</si>
  <si>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</si>
  <si>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</si>
  <si>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</si>
  <si>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</si>
  <si>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</si>
  <si>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</si>
  <si>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</si>
  <si>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</si>
  <si>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</si>
  <si>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</si>
  <si>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</si>
  <si>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</si>
  <si>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</si>
  <si>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</si>
  <si>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</si>
  <si>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</si>
  <si>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</si>
  <si>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</si>
  <si>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</si>
  <si>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</si>
  <si>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</si>
  <si>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</si>
  <si>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</si>
  <si>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</si>
  <si>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</si>
  <si>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</si>
  <si>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</si>
  <si>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</si>
  <si>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</si>
  <si>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</si>
  <si>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</si>
  <si>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</si>
  <si>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</si>
  <si>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</si>
  <si>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</si>
  <si>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</si>
  <si>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</si>
  <si>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</si>
  <si>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</si>
  <si>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</si>
  <si>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</si>
  <si>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</si>
  <si>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</si>
  <si>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</si>
  <si>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</si>
  <si>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</si>
  <si>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</si>
  <si>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</si>
  <si>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</si>
  <si>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</si>
  <si>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</si>
  <si>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</si>
  <si>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</si>
  <si>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</si>
  <si>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</si>
  <si>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</si>
  <si>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</si>
  <si>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</si>
  <si>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</si>
  <si>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</si>
  <si>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</si>
  <si>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</si>
  <si>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</si>
  <si>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</si>
  <si>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</si>
  <si>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</si>
  <si>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</si>
  <si>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</si>
  <si>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</si>
  <si>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</si>
  <si>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</si>
  <si>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</si>
  <si>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</si>
  <si>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</si>
  <si>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</si>
  <si>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</si>
  <si>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</si>
  <si>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</si>
  <si>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</si>
  <si>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</si>
  <si>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</si>
  <si>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</si>
  <si>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</si>
  <si>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</si>
  <si>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</si>
  <si>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</si>
  <si>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</si>
  <si>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</si>
  <si>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</si>
  <si>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</si>
  <si>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</si>
  <si>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</si>
  <si>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</si>
  <si>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</si>
  <si>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</si>
  <si>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</si>
  <si>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</si>
  <si>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</si>
  <si>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</si>
  <si>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</si>
  <si>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</si>
  <si>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</si>
  <si>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</si>
  <si>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</si>
  <si>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</si>
  <si>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</si>
  <si>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</si>
  <si>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</si>
  <si>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</si>
  <si>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</si>
  <si>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</si>
  <si>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</si>
  <si>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</si>
  <si>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</si>
  <si>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</si>
  <si>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</si>
  <si>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</si>
  <si>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</si>
  <si>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</si>
  <si>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</si>
  <si>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</si>
  <si>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</si>
  <si>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</si>
  <si>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</si>
  <si>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</si>
  <si>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</si>
  <si>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</si>
  <si>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</si>
  <si>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</si>
  <si>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</si>
  <si>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</si>
  <si>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</si>
  <si>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</si>
  <si>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</si>
  <si>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</si>
  <si>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</si>
  <si>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</si>
  <si>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</si>
  <si>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</si>
  <si>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</si>
  <si>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</si>
  <si>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</si>
  <si>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</si>
  <si>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</si>
  <si>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</si>
  <si>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</si>
  <si>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</si>
  <si>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</si>
  <si>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</si>
  <si>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</si>
  <si>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</si>
  <si>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</si>
  <si>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</si>
  <si>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</si>
  <si>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</si>
  <si>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</si>
  <si>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</si>
  <si>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</si>
  <si>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</si>
  <si>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</si>
  <si>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</si>
  <si>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</si>
  <si>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</si>
  <si>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</si>
  <si>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</si>
  <si>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</si>
  <si>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</si>
  <si>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</si>
  <si>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</si>
  <si>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</si>
  <si>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</si>
  <si>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</si>
  <si>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</si>
  <si>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</si>
  <si>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</si>
  <si>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</si>
  <si>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</si>
  <si>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</si>
  <si>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</si>
  <si>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</si>
  <si>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</si>
  <si>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</si>
  <si>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</si>
  <si>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</si>
  <si>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</si>
  <si>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</si>
  <si>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</si>
  <si>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</si>
  <si>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</si>
  <si>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</si>
  <si>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</si>
  <si>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</si>
  <si>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</si>
  <si>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</si>
  <si>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</si>
  <si>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</si>
  <si>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</si>
  <si>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</si>
  <si>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</si>
  <si>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</si>
  <si>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</si>
  <si>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</si>
  <si>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</si>
  <si>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</si>
  <si>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</si>
  <si>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</si>
  <si>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</si>
  <si>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</si>
  <si>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</si>
  <si>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</si>
  <si>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</si>
  <si>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</si>
  <si>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</si>
  <si>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</si>
  <si>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</si>
  <si>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</si>
  <si>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</si>
  <si>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</si>
  <si>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</si>
  <si>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</si>
  <si>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</si>
  <si>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</si>
  <si>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</si>
  <si>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</si>
  <si>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</si>
  <si>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</si>
  <si>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</si>
  <si>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</si>
  <si>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</si>
  <si>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</si>
  <si>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</si>
  <si>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</si>
  <si>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</si>
  <si>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</si>
  <si>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</si>
  <si>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</si>
  <si>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</si>
  <si>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</si>
  <si>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</si>
  <si>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</si>
  <si>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</si>
  <si>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</si>
  <si>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</si>
  <si>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</si>
  <si>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</si>
  <si>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</si>
  <si>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</si>
  <si>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</si>
  <si>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</si>
  <si>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</si>
  <si>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</si>
  <si>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</si>
  <si>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</si>
  <si>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</si>
  <si>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</si>
  <si>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</si>
  <si>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</si>
  <si>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</si>
  <si>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</si>
  <si>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</si>
  <si>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</si>
  <si>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</si>
  <si>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</si>
  <si>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</si>
  <si>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</si>
  <si>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</si>
  <si>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</si>
  <si>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</si>
  <si>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</si>
  <si>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</si>
  <si>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</si>
  <si>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</si>
  <si>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</si>
  <si>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</si>
  <si>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</si>
  <si>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</si>
  <si>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</si>
  <si>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</si>
  <si>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</si>
  <si>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</si>
  <si>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</si>
  <si>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</si>
  <si>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</si>
  <si>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</si>
  <si>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</si>
  <si>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</si>
  <si>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</si>
  <si>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</si>
  <si>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</si>
  <si>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</si>
  <si>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</si>
  <si>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</si>
  <si>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</si>
  <si>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</si>
  <si>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</si>
  <si>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</si>
  <si>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</si>
  <si>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</si>
  <si>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</si>
  <si>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</si>
  <si>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</si>
  <si>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</si>
  <si>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</si>
  <si>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</si>
  <si>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</si>
  <si>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</si>
  <si>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</si>
  <si>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</si>
  <si>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</si>
  <si>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</si>
  <si>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</si>
  <si>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</si>
  <si>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</si>
  <si>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</si>
  <si>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</si>
  <si>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</si>
  <si>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</si>
  <si>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</si>
  <si>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</si>
  <si>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</si>
  <si>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</si>
  <si>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</si>
  <si>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</si>
  <si>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</si>
  <si>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</si>
  <si>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</si>
  <si>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</si>
  <si>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</si>
  <si>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</si>
  <si>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</si>
  <si>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</si>
  <si>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</si>
  <si>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</si>
  <si>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</si>
  <si>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</si>
  <si>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</si>
  <si>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</si>
  <si>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</si>
  <si>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</si>
  <si>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</si>
  <si>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</si>
  <si>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</si>
  <si>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</si>
  <si>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</si>
  <si>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</si>
  <si>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</si>
  <si>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</si>
  <si>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</si>
  <si>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</si>
  <si>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</si>
  <si>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</si>
  <si>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</si>
  <si>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</si>
  <si>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</si>
  <si>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</si>
  <si>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</si>
  <si>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</si>
  <si>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</si>
  <si>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</si>
  <si>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</si>
  <si>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</si>
  <si>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</si>
  <si>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</si>
  <si>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</si>
  <si>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</si>
  <si>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</si>
  <si>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</si>
  <si>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</si>
  <si>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</si>
  <si>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</si>
  <si>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</si>
  <si>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</si>
  <si>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</si>
  <si>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</si>
  <si>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</si>
  <si>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</si>
  <si>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</si>
  <si>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</si>
  <si>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</si>
  <si>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</si>
  <si>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</si>
  <si>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</si>
  <si>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</si>
  <si>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</si>
  <si>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</si>
  <si>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</si>
  <si>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</si>
  <si>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</si>
  <si>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</si>
  <si>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</si>
  <si>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</si>
  <si>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</si>
  <si>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</si>
  <si>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</si>
  <si>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</si>
  <si>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</si>
  <si>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</si>
  <si>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</si>
  <si>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</si>
  <si>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</si>
  <si>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</si>
  <si>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</si>
  <si>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</si>
  <si>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</si>
  <si>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</si>
  <si>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</si>
  <si>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</si>
  <si>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</si>
  <si>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</si>
  <si>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</si>
  <si>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</si>
  <si>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</si>
  <si>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</si>
  <si>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</si>
  <si>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</si>
  <si>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</si>
  <si>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</si>
  <si>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</si>
  <si>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</si>
  <si>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</si>
  <si>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</si>
  <si>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</si>
  <si>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</si>
  <si>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</si>
  <si>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</si>
  <si>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</si>
  <si>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</si>
  <si>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</si>
  <si>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</si>
  <si>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</si>
  <si>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</si>
  <si>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</si>
  <si>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</si>
  <si>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</si>
  <si>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</si>
  <si>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</si>
  <si>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</si>
  <si>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</si>
  <si>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</si>
  <si>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</si>
  <si>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</si>
  <si>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</si>
  <si>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</si>
  <si>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</si>
  <si>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</si>
  <si>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</si>
  <si>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</si>
  <si>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</si>
  <si>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</si>
  <si>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</si>
  <si>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</si>
  <si>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</si>
  <si>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</si>
  <si>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</si>
  <si>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</si>
  <si>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</si>
  <si>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</si>
  <si>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</si>
  <si>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</si>
  <si>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</si>
  <si>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</si>
  <si>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</si>
  <si>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</si>
  <si>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</si>
  <si>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</si>
  <si>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</si>
  <si>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</si>
  <si>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</si>
  <si>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</si>
  <si>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</si>
  <si>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</si>
  <si>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</si>
  <si>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</si>
  <si>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</si>
  <si>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</si>
  <si>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</si>
  <si>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</si>
  <si>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</si>
  <si>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</si>
  <si>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</si>
  <si>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</si>
  <si>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</si>
  <si>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</si>
  <si>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</si>
  <si>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</si>
  <si>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</si>
  <si>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</si>
  <si>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</si>
  <si>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</si>
  <si>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</si>
  <si>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</si>
  <si>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</si>
  <si>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</si>
  <si>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</si>
  <si>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</si>
  <si>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</si>
  <si>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</si>
  <si>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</si>
  <si>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</si>
  <si>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</si>
  <si>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</si>
  <si>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</si>
  <si>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</si>
  <si>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</si>
  <si>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</si>
  <si>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</si>
  <si>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</si>
  <si>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</si>
  <si>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</si>
  <si>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</si>
  <si>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</si>
  <si>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</si>
  <si>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</si>
  <si>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</si>
  <si>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</si>
  <si>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</si>
  <si>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</si>
  <si>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</si>
  <si>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</si>
  <si>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</si>
  <si>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</si>
  <si>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</si>
  <si>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</si>
  <si>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</si>
  <si>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</si>
  <si>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</si>
  <si>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</si>
  <si>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</si>
  <si>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</si>
  <si>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</si>
  <si>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</si>
  <si>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</si>
  <si>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</si>
  <si>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</si>
  <si>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</si>
  <si>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</si>
  <si>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</si>
  <si>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</si>
  <si>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</si>
  <si>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</si>
  <si>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</si>
  <si>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</si>
  <si>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</si>
  <si>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</si>
  <si>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</si>
  <si>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</si>
  <si>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</si>
  <si>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</si>
  <si>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</si>
  <si>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</si>
  <si>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</si>
  <si>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</si>
  <si>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</si>
  <si>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</si>
  <si>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</si>
  <si>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</si>
  <si>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</si>
  <si>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</si>
  <si>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</si>
  <si>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</si>
  <si>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</si>
  <si>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</si>
  <si>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</si>
  <si>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</si>
  <si>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</si>
  <si>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</si>
  <si>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</si>
  <si>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</si>
  <si>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</si>
  <si>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</si>
  <si>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</si>
  <si>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</si>
  <si>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</si>
  <si>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</si>
  <si>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</si>
  <si>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</si>
  <si>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</si>
  <si>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</si>
  <si>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</si>
  <si>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</si>
  <si>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</si>
  <si>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</si>
  <si>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</si>
  <si>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</si>
  <si>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</si>
  <si>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</si>
  <si>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</si>
  <si>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</si>
  <si>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</si>
  <si>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</si>
  <si>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</si>
  <si>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</si>
  <si>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</si>
  <si>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</si>
  <si>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</si>
  <si>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</si>
  <si>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</si>
  <si>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</si>
  <si>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</si>
  <si>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</si>
  <si>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</si>
  <si>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</si>
  <si>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</si>
  <si>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</si>
  <si>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</si>
  <si>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</si>
  <si>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</si>
  <si>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</si>
  <si>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</si>
  <si>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</si>
  <si>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</si>
  <si>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</si>
  <si>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</si>
  <si>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</si>
  <si>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</si>
  <si>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</si>
  <si>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</si>
  <si>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</si>
  <si>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</si>
  <si>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</si>
  <si>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</si>
  <si>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</si>
  <si>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</si>
  <si>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</si>
  <si>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</si>
  <si>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</si>
  <si>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</si>
  <si>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</si>
  <si>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</si>
  <si>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</si>
  <si>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</si>
  <si>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</si>
  <si>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</si>
  <si>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</si>
  <si>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</si>
  <si>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</si>
  <si>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</si>
  <si>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</si>
  <si>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</si>
  <si>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</si>
  <si>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</si>
  <si>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</si>
  <si>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</si>
  <si>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</si>
  <si>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</si>
  <si>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</si>
  <si>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</si>
  <si>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</si>
  <si>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</si>
  <si>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</si>
  <si>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</si>
  <si>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</si>
  <si>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</si>
  <si>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</si>
  <si>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</si>
  <si>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</si>
  <si>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</si>
  <si>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</si>
  <si>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</si>
  <si>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</si>
  <si>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</si>
  <si>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</si>
  <si>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</si>
  <si>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</si>
  <si>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</si>
  <si>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</si>
  <si>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</si>
  <si>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</si>
  <si>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</si>
  <si>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</si>
  <si>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</si>
  <si>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</si>
  <si>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</si>
  <si>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</si>
  <si>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</si>
  <si>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</si>
  <si>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</si>
  <si>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</si>
  <si>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</si>
  <si>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</si>
  <si>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</si>
  <si>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</si>
  <si>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</si>
  <si>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</si>
  <si>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</si>
  <si>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</si>
  <si>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</si>
  <si>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</si>
  <si>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</si>
  <si>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</si>
  <si>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</si>
  <si>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</si>
  <si>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</si>
  <si>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</si>
  <si>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</si>
  <si>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</si>
  <si>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</si>
  <si>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</si>
  <si>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</si>
  <si>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</si>
  <si>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</si>
  <si>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</si>
  <si>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</si>
  <si>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</si>
  <si>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</si>
  <si>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</si>
  <si>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</si>
  <si>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</si>
  <si>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</si>
  <si>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</si>
  <si>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</si>
  <si>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</si>
  <si>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</si>
  <si>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</si>
  <si>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</si>
  <si>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</si>
  <si>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</si>
  <si>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</si>
  <si>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</si>
  <si>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</si>
  <si>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</si>
  <si>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</si>
  <si>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</si>
  <si>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</si>
  <si>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</si>
  <si>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</si>
  <si>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</si>
  <si>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</si>
  <si>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</si>
  <si>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</si>
  <si>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</si>
  <si>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</si>
  <si>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</si>
  <si>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</si>
  <si>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</si>
  <si>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</si>
  <si>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</si>
  <si>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</si>
  <si>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</si>
  <si>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</si>
  <si>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</si>
  <si>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</si>
  <si>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</si>
  <si>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</si>
  <si>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</si>
  <si>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</si>
  <si>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</si>
  <si>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</si>
  <si>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</si>
  <si>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</si>
  <si>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</si>
  <si>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</si>
  <si>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</si>
  <si>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</si>
  <si>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</si>
  <si>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</si>
  <si>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</si>
  <si>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</si>
  <si>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</si>
  <si>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</si>
  <si>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</si>
  <si>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</si>
  <si>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</si>
  <si>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</si>
  <si>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</si>
  <si>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</si>
  <si>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</si>
  <si>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</si>
  <si>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</si>
  <si>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</si>
  <si>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</si>
  <si>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</si>
  <si>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</si>
  <si>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</si>
  <si>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</si>
  <si>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</si>
  <si>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</si>
  <si>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</si>
  <si>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</si>
  <si>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</si>
  <si>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</si>
  <si>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</si>
  <si>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</si>
  <si>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</si>
  <si>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</si>
  <si>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</si>
  <si>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</si>
  <si>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</si>
  <si>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</si>
  <si>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</si>
  <si>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</si>
  <si>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</si>
  <si>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</si>
  <si>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</si>
  <si>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</si>
  <si>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</si>
  <si>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</si>
  <si>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</si>
  <si>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</si>
  <si>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</si>
  <si>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</si>
  <si>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</si>
  <si>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</si>
  <si>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</si>
  <si>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</si>
  <si>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</si>
  <si>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</si>
  <si>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</si>
  <si>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</si>
  <si>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</si>
  <si>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</si>
  <si>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</si>
  <si>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</si>
  <si>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</si>
  <si>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</si>
  <si>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</si>
  <si>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</si>
  <si>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</si>
  <si>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</si>
  <si>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</si>
  <si>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</si>
  <si>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</si>
  <si>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</si>
  <si>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</si>
  <si>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</si>
  <si>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</si>
  <si>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</si>
  <si>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</si>
  <si>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</si>
  <si>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</si>
  <si>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</si>
  <si>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</si>
  <si>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</si>
  <si>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</si>
  <si>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</si>
  <si>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</si>
  <si>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</si>
  <si>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</si>
  <si>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</si>
  <si>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</si>
  <si>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</si>
  <si>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</si>
  <si>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</si>
  <si>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</si>
  <si>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</si>
  <si>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</si>
  <si>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</si>
  <si>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</si>
  <si>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</si>
  <si>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</si>
  <si>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</si>
  <si>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</si>
  <si>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</si>
  <si>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</si>
  <si>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</si>
  <si>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</si>
  <si>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</si>
  <si>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</si>
  <si>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</si>
  <si>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</si>
  <si>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</si>
  <si>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</si>
  <si>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</si>
  <si>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</si>
  <si>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</si>
  <si>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</si>
  <si>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</si>
  <si>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</si>
  <si>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</si>
  <si>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</si>
  <si>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</si>
  <si>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</si>
  <si>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</si>
  <si>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</si>
  <si>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</si>
  <si>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</si>
  <si>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</si>
  <si>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</si>
  <si>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</si>
  <si>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</si>
  <si>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</si>
  <si>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</si>
  <si>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</si>
  <si>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</si>
  <si>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</si>
  <si>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</si>
  <si>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</si>
  <si>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</si>
  <si>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</si>
  <si>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</si>
  <si>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</si>
  <si>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</si>
  <si>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</si>
  <si>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</si>
  <si>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</si>
  <si>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</si>
  <si>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</si>
  <si>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</si>
  <si>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</si>
  <si>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</si>
  <si>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</si>
  <si>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</si>
  <si>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</si>
  <si>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</si>
  <si>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</si>
  <si>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</si>
  <si>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</si>
  <si>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</si>
  <si>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</si>
  <si>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</si>
  <si>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</si>
  <si>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</si>
  <si>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</si>
  <si>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</si>
  <si>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</si>
  <si>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</si>
  <si>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</si>
  <si>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</si>
  <si>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</si>
  <si>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</si>
  <si>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</si>
  <si>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</si>
  <si>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</si>
  <si>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</si>
  <si>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</si>
  <si>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</si>
  <si>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</si>
  <si>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</si>
  <si>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</si>
  <si>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</si>
  <si>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</si>
  <si>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</si>
  <si>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</si>
  <si>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</si>
  <si>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</si>
  <si>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</si>
  <si>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</si>
  <si>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</si>
  <si>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</si>
  <si>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</si>
  <si>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</si>
  <si>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</si>
  <si>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</si>
  <si>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</si>
  <si>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</si>
  <si>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</si>
  <si>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</si>
  <si>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</si>
  <si>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</si>
  <si>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</si>
  <si>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</si>
  <si>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</si>
  <si>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</si>
  <si>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</si>
  <si>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</si>
  <si>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</si>
  <si>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</si>
  <si>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</si>
  <si>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</si>
  <si>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</si>
  <si>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</si>
  <si>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</si>
  <si>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</si>
  <si>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</si>
  <si>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</si>
  <si>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</si>
  <si>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</si>
  <si>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</si>
  <si>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</si>
  <si>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</si>
  <si>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</si>
  <si>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</si>
  <si>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</si>
  <si>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</si>
  <si>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</si>
  <si>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</si>
  <si>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</si>
  <si>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</si>
  <si>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</si>
  <si>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</si>
  <si>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</si>
  <si>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</si>
  <si>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</si>
  <si>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</si>
  <si>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</si>
  <si>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</si>
  <si>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</si>
  <si>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</si>
  <si>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</si>
  <si>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</si>
  <si>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</si>
  <si>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</si>
  <si>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</si>
  <si>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</si>
  <si>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</si>
  <si>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</si>
  <si>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</si>
  <si>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</si>
  <si>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</si>
  <si>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</si>
  <si>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</si>
  <si>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</si>
  <si>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</si>
  <si>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</si>
  <si>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</si>
  <si>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</si>
  <si>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</si>
  <si>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</si>
  <si>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</si>
  <si>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</si>
  <si>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</si>
  <si>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</si>
  <si>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</si>
  <si>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</si>
  <si>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</si>
  <si>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</si>
  <si>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</si>
  <si>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</si>
  <si>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</si>
  <si>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</si>
  <si>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</si>
  <si>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</si>
  <si>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</si>
  <si>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</si>
  <si>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</si>
  <si>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</si>
  <si>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</si>
  <si>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</si>
  <si>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</si>
  <si>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</si>
  <si>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</si>
  <si>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</si>
  <si>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</si>
  <si>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</si>
  <si>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</si>
  <si>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</si>
  <si>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</si>
  <si>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</si>
  <si>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</si>
  <si>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</si>
  <si>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</si>
  <si>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</si>
  <si>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</si>
  <si>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</si>
  <si>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</si>
  <si>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</si>
  <si>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</si>
  <si>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</si>
  <si>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</si>
  <si>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</si>
  <si>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</si>
  <si>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</si>
  <si>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</si>
  <si>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</si>
  <si>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</si>
  <si>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</si>
  <si>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</si>
  <si>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</si>
  <si>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</si>
  <si>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</si>
  <si>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</si>
  <si>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</si>
  <si>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</si>
  <si>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</si>
  <si>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</si>
  <si>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</si>
  <si>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</si>
  <si>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</si>
  <si>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</si>
  <si>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</si>
  <si>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</si>
  <si>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</si>
  <si>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</si>
  <si>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</si>
  <si>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</si>
  <si>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</si>
  <si>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</si>
  <si>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</si>
  <si>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</si>
  <si>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</si>
  <si>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</si>
  <si>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</si>
  <si>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</si>
  <si>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</si>
  <si>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</si>
  <si>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</si>
  <si>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</si>
  <si>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</si>
  <si>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</si>
  <si>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</si>
  <si>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</si>
  <si>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</si>
  <si>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</si>
  <si>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</si>
  <si>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</si>
  <si>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</si>
  <si>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</si>
  <si>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</si>
  <si>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</si>
  <si>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</si>
  <si>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</si>
  <si>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</si>
  <si>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</si>
  <si>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</si>
  <si>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</si>
  <si>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</si>
  <si>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</si>
  <si>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</si>
  <si>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</si>
  <si>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</si>
  <si>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</si>
  <si>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</si>
  <si>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</si>
  <si>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</si>
  <si>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</si>
  <si>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</si>
  <si>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</si>
  <si>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</si>
  <si>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</si>
  <si>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</si>
  <si>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</si>
  <si>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</si>
  <si>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</si>
  <si>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</si>
  <si>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</si>
  <si>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</si>
  <si>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</si>
  <si>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</si>
  <si>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</si>
  <si>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</si>
  <si>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</si>
  <si>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</si>
  <si>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</si>
  <si>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</si>
  <si>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</si>
  <si>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</si>
  <si>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</si>
  <si>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</si>
  <si>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</si>
  <si>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</si>
  <si>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</si>
  <si>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</si>
  <si>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</si>
  <si>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</si>
  <si>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</si>
  <si>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</si>
  <si>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</si>
  <si>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</si>
  <si>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</si>
  <si>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</si>
  <si>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</si>
  <si>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</si>
  <si>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</si>
  <si>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</si>
  <si>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</si>
  <si>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</si>
  <si>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</si>
  <si>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</si>
  <si>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</si>
  <si>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</si>
  <si>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</si>
  <si>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</si>
  <si>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</si>
  <si>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</si>
  <si>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</si>
  <si>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</si>
  <si>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</si>
  <si>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</si>
  <si>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</si>
  <si>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</si>
  <si>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</si>
  <si>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</si>
  <si>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</si>
  <si>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</si>
  <si>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</si>
  <si>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</si>
  <si>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</si>
  <si>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</si>
  <si>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</si>
  <si>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</si>
  <si>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</si>
  <si>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</si>
  <si>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</si>
  <si>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</si>
  <si>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</si>
  <si>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</si>
  <si>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</si>
  <si>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</si>
  <si>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</si>
  <si>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</si>
  <si>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</si>
  <si>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</si>
  <si>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</si>
  <si>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</si>
  <si>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</si>
  <si>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</si>
  <si>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</si>
  <si>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</si>
  <si>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</si>
  <si>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</si>
  <si>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</si>
  <si>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</si>
  <si>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</si>
  <si>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</si>
  <si>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</si>
  <si>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</si>
  <si>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</si>
  <si>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</si>
  <si>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</si>
  <si>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</si>
  <si>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</si>
  <si>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</si>
  <si>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</si>
  <si>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</si>
  <si>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</si>
  <si>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</si>
  <si>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</si>
  <si>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</si>
  <si>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</si>
  <si>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</si>
  <si>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</si>
  <si>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</si>
  <si>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</si>
  <si>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</si>
  <si>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</si>
  <si>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</si>
  <si>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</si>
  <si>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</si>
  <si>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</si>
  <si>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</si>
  <si>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</si>
  <si>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</si>
  <si>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</si>
  <si>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</si>
  <si>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</si>
  <si>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</si>
  <si>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</si>
  <si>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</si>
  <si>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</si>
  <si>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</si>
  <si>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</si>
  <si>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</si>
  <si>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</si>
  <si>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</si>
  <si>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</si>
  <si>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</si>
  <si>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</si>
  <si>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</si>
  <si>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</si>
  <si>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</si>
  <si>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</si>
  <si>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</si>
  <si>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</si>
  <si>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</si>
  <si>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</si>
  <si>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</si>
  <si>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</si>
  <si>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</si>
  <si>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</si>
  <si>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</si>
  <si>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</si>
  <si>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</si>
  <si>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</si>
  <si>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</si>
  <si>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</si>
  <si>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</si>
  <si>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</si>
  <si>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</si>
  <si>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</si>
  <si>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</si>
  <si>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</si>
  <si>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</si>
  <si>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</si>
  <si>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</si>
  <si>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</si>
  <si>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</si>
  <si>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</si>
  <si>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</si>
  <si>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</si>
  <si>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</si>
  <si>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</si>
  <si>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</si>
  <si>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</si>
  <si>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</si>
  <si>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</si>
  <si>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</si>
  <si>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</si>
  <si>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</si>
  <si>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</si>
  <si>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</si>
  <si>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</si>
  <si>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</si>
  <si>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</si>
  <si>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</si>
  <si>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</si>
  <si>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</si>
  <si>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</si>
  <si>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</si>
  <si>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</si>
  <si>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</si>
  <si>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</si>
  <si>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</si>
  <si>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</si>
  <si>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</si>
  <si>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</si>
  <si>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</si>
  <si>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</si>
  <si>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</si>
  <si>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</si>
  <si>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</si>
  <si>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</si>
  <si>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</si>
  <si>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</si>
  <si>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</si>
  <si>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</si>
  <si>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</si>
  <si>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</si>
  <si>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</si>
  <si>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</si>
  <si>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</si>
  <si>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</si>
  <si>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</si>
  <si>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</si>
  <si>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</si>
  <si>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</si>
  <si>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</si>
  <si>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</si>
  <si>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</si>
  <si>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</si>
  <si>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</si>
  <si>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</si>
  <si>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</si>
  <si>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</si>
  <si>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</si>
  <si>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</si>
  <si>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</si>
  <si>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</si>
  <si>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</si>
  <si>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</si>
  <si>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</si>
  <si>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</si>
  <si>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</si>
  <si>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</si>
  <si>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</si>
  <si>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</si>
  <si>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</si>
  <si>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</si>
  <si>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</si>
  <si>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</si>
  <si>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</si>
  <si>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</si>
  <si>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</si>
  <si>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</si>
  <si>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</si>
  <si>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</si>
  <si>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</si>
  <si>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</si>
  <si>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</si>
  <si>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</si>
  <si>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</si>
  <si>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</si>
  <si>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</si>
  <si>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</si>
  <si>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</si>
  <si>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</si>
  <si>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</si>
  <si>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</si>
  <si>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</si>
  <si>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</si>
  <si>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</si>
  <si>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</si>
  <si>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</si>
  <si>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</si>
  <si>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</si>
  <si>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</si>
  <si>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</si>
  <si>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</si>
  <si>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</si>
  <si>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</si>
  <si>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</si>
  <si>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</si>
  <si>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</si>
  <si>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</si>
  <si>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</si>
  <si>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</si>
  <si>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</si>
  <si>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</si>
  <si>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</si>
  <si>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</si>
  <si>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</si>
  <si>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</si>
  <si>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</si>
  <si>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</si>
  <si>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</si>
  <si>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</si>
  <si>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</si>
  <si>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</si>
  <si>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</si>
  <si>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</si>
  <si>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</si>
  <si>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</si>
  <si>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</si>
  <si>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</si>
  <si>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</si>
  <si>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</si>
  <si>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</si>
  <si>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</si>
  <si>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</si>
  <si>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</si>
  <si>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</si>
  <si>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</si>
  <si>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</si>
  <si>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</si>
  <si>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</si>
  <si>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</si>
  <si>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</si>
  <si>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</si>
  <si>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</si>
  <si>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</si>
  <si>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</si>
  <si>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</si>
  <si>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</si>
  <si>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</si>
  <si>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</si>
  <si>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</si>
  <si>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</si>
  <si>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</si>
  <si>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</si>
  <si>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</si>
  <si>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</si>
  <si>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</si>
  <si>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</si>
  <si>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</si>
  <si>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</si>
  <si>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</si>
  <si>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</si>
  <si>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</si>
  <si>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</si>
  <si>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</si>
  <si>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</si>
  <si>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</si>
  <si>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</si>
  <si>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</si>
  <si>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</si>
  <si>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</si>
  <si>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</si>
  <si>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</si>
  <si>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</si>
  <si>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</si>
  <si>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</si>
  <si>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</si>
  <si>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</si>
  <si>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</si>
  <si>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</si>
  <si>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</si>
  <si>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</si>
  <si>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</si>
  <si>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</si>
  <si>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</si>
  <si>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</si>
  <si>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</si>
  <si>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</si>
  <si>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</si>
  <si>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</si>
  <si>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</si>
  <si>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</si>
  <si>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</si>
  <si>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</si>
  <si>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</si>
  <si>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</si>
  <si>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</si>
  <si>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</si>
  <si>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</si>
  <si>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</si>
  <si>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</si>
  <si>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</si>
  <si>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</si>
  <si>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</si>
  <si>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</si>
  <si>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</si>
  <si>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</si>
  <si>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</si>
  <si>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</si>
  <si>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</si>
  <si>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</si>
  <si>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</si>
  <si>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</si>
  <si>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</si>
  <si>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</si>
  <si>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</si>
  <si>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</si>
  <si>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</si>
  <si>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</si>
  <si>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</si>
  <si>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</si>
  <si>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</si>
  <si>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</si>
  <si>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</si>
  <si>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</si>
  <si>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</si>
  <si>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</si>
  <si>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</si>
  <si>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</si>
  <si>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</si>
  <si>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</si>
  <si>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</si>
  <si>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</si>
  <si>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</si>
  <si>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</si>
  <si>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</si>
  <si>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</si>
  <si>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</si>
  <si>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</si>
  <si>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</si>
  <si>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</si>
  <si>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</si>
  <si>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</si>
  <si>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</si>
  <si>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</si>
  <si>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</si>
  <si>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</si>
  <si>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</si>
  <si>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</si>
  <si>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</si>
  <si>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</si>
  <si>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</si>
  <si>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</si>
  <si>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</si>
  <si>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</si>
  <si>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</si>
  <si>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</si>
  <si>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</si>
  <si>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</si>
  <si>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</si>
  <si>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</si>
  <si>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</si>
  <si>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</si>
  <si>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</si>
  <si>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</si>
  <si>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</si>
  <si>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</si>
  <si>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</si>
  <si>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</si>
  <si>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</si>
  <si>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</si>
  <si>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</si>
  <si>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</si>
  <si>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</si>
  <si>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</si>
  <si>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</si>
  <si>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</si>
  <si>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</si>
  <si>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</si>
  <si>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</si>
  <si>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</si>
  <si>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</si>
  <si>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</si>
  <si>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</si>
  <si>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</si>
  <si>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</si>
  <si>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</si>
  <si>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</si>
  <si>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</si>
  <si>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</si>
  <si>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</si>
  <si>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</si>
  <si>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</si>
  <si>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</si>
  <si>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</si>
  <si>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</si>
  <si>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</si>
  <si>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</si>
  <si>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</si>
  <si>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</si>
  <si>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</si>
  <si>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</si>
  <si>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</si>
  <si>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</si>
  <si>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</si>
  <si>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</si>
  <si>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</si>
  <si>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</si>
  <si>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</si>
  <si>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</si>
  <si>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</si>
  <si>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</si>
  <si>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</si>
  <si>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</si>
  <si>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</si>
  <si>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</si>
  <si>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</si>
  <si>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</si>
  <si>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</si>
  <si>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</si>
  <si>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</si>
  <si>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</si>
  <si>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</si>
  <si>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</si>
  <si>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</si>
  <si>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</si>
  <si>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</si>
  <si>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</si>
  <si>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</si>
  <si>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</si>
  <si>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</si>
  <si>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</si>
  <si>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</si>
  <si>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</si>
  <si>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</si>
  <si>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</si>
  <si>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</si>
  <si>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</si>
  <si>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</si>
  <si>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</si>
  <si>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</si>
  <si>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</si>
  <si>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</si>
  <si>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</si>
  <si>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</si>
  <si>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</si>
  <si>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</si>
  <si>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</si>
  <si>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</si>
  <si>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</si>
  <si>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</si>
  <si>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</si>
  <si>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</si>
  <si>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</si>
  <si>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</si>
  <si>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</si>
  <si>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</si>
  <si>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</si>
  <si>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</si>
  <si>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</si>
  <si>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</si>
  <si>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</si>
  <si>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</si>
  <si>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</si>
  <si>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</si>
  <si>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</si>
  <si>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</si>
  <si>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</si>
  <si>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</si>
  <si>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</si>
  <si>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</si>
  <si>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</si>
  <si>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</si>
  <si>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</si>
  <si>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</si>
  <si>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</si>
  <si>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</si>
  <si>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</si>
  <si>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</si>
  <si>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</si>
  <si>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</si>
  <si>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</si>
  <si>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</si>
  <si>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</si>
  <si>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</si>
  <si>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</si>
  <si>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</si>
  <si>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</si>
  <si>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</si>
  <si>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</si>
  <si>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</si>
  <si>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</si>
  <si>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</si>
  <si>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</si>
  <si>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</si>
  <si>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</si>
  <si>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</si>
  <si>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</si>
  <si>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</si>
  <si>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</si>
  <si>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</si>
  <si>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</si>
  <si>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</si>
  <si>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</si>
  <si>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</si>
  <si>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</si>
  <si>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</si>
  <si>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</si>
  <si>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</si>
  <si>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</si>
  <si>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</si>
  <si>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</si>
  <si>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</si>
  <si>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</si>
  <si>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</si>
  <si>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</si>
  <si>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</si>
  <si>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</si>
  <si>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</si>
  <si>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</si>
  <si>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</si>
  <si>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</si>
  <si>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</si>
  <si>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</si>
  <si>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</si>
  <si>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</si>
  <si>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</si>
  <si>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</si>
  <si>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</si>
  <si>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</si>
  <si>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</si>
  <si>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</si>
  <si>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</si>
  <si>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</si>
  <si>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</si>
  <si>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</si>
  <si>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</si>
  <si>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</si>
  <si>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</si>
  <si>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</si>
  <si>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</si>
  <si>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</si>
  <si>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</si>
  <si>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</si>
  <si>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</si>
  <si>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</si>
  <si>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</si>
  <si>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</si>
  <si>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</si>
  <si>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</si>
  <si>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</si>
  <si>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</si>
  <si>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</si>
  <si>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</si>
  <si>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</si>
  <si>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</si>
  <si>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</si>
  <si>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</si>
  <si>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</si>
  <si>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</si>
  <si>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</si>
  <si>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</si>
  <si>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</si>
  <si>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</si>
  <si>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</si>
  <si>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</si>
  <si>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</si>
  <si>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</si>
  <si>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</si>
  <si>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</si>
  <si>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</si>
  <si>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</si>
  <si>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</si>
  <si>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</si>
  <si>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</si>
  <si>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</si>
  <si>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</si>
  <si>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</si>
  <si>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</si>
  <si>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</si>
  <si>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</si>
  <si>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</si>
  <si>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</si>
  <si>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</si>
  <si>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</si>
  <si>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</si>
  <si>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</si>
  <si>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</si>
  <si>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</si>
  <si>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</si>
  <si>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</si>
  <si>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</si>
  <si>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</si>
  <si>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</si>
  <si>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</si>
  <si>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</si>
  <si>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</si>
  <si>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</si>
  <si>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</si>
  <si>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</si>
  <si>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</si>
  <si>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</si>
  <si>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</si>
  <si>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</si>
  <si>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</si>
  <si>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</si>
  <si>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</si>
  <si>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</si>
  <si>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</si>
  <si>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</si>
  <si>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</si>
  <si>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</si>
  <si>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</si>
  <si>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</si>
  <si>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</si>
  <si>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</si>
  <si>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</si>
  <si>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</si>
  <si>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</si>
  <si>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</si>
  <si>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</si>
  <si>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</si>
  <si>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</si>
  <si>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</si>
  <si>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</si>
  <si>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</si>
  <si>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</si>
  <si>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</si>
  <si>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</si>
  <si>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</si>
  <si>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</si>
  <si>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</si>
  <si>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</si>
  <si>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</si>
  <si>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</si>
  <si>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</si>
  <si>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</si>
  <si>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</si>
  <si>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</si>
  <si>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</si>
  <si>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</si>
  <si>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</si>
  <si>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</si>
  <si>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</si>
  <si>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</si>
  <si>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</si>
  <si>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</si>
  <si>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</si>
  <si>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</si>
  <si>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</si>
  <si>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</si>
  <si>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</si>
  <si>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</si>
  <si>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</si>
  <si>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</si>
  <si>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</si>
  <si>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</si>
  <si>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</si>
  <si>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</si>
  <si>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</si>
  <si>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</si>
  <si>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</si>
  <si>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</si>
  <si>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</si>
  <si>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</si>
  <si>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</si>
  <si>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</si>
  <si>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</si>
  <si>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</si>
  <si>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</si>
  <si>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</si>
  <si>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</si>
  <si>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</si>
  <si>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</si>
  <si>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</si>
  <si>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</si>
  <si>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</si>
  <si>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</si>
  <si>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</si>
  <si>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</si>
  <si>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</si>
  <si>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</si>
  <si>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</si>
  <si>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</si>
  <si>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</si>
  <si>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</si>
  <si>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</si>
  <si>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</si>
  <si>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</si>
  <si>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</si>
  <si>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</si>
  <si>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</si>
  <si>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</si>
  <si>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</si>
  <si>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</si>
  <si>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</si>
  <si>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</si>
  <si>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</si>
  <si>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</si>
  <si>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</si>
  <si>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</si>
  <si>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</si>
  <si>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</si>
  <si>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</si>
  <si>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</si>
  <si>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</si>
  <si>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</si>
  <si>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</si>
  <si>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</si>
  <si>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</si>
  <si>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</si>
  <si>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</si>
  <si>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</si>
  <si>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</si>
  <si>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</si>
  <si>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</si>
  <si>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</si>
  <si>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</si>
  <si>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</si>
  <si>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</si>
  <si>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</si>
  <si>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</si>
  <si>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</si>
  <si>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</si>
  <si>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</si>
  <si>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</si>
  <si>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</si>
  <si>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</si>
  <si>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</si>
  <si>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</si>
  <si>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</si>
  <si>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</si>
  <si>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</si>
  <si>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</si>
  <si>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</si>
  <si>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</si>
  <si>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</si>
  <si>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</si>
  <si>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</si>
  <si>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</si>
  <si>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</si>
  <si>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</si>
  <si>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</si>
  <si>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</si>
  <si>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</si>
  <si>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</si>
  <si>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</si>
  <si>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</si>
  <si>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</si>
  <si>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</si>
  <si>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</si>
  <si>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</si>
  <si>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</si>
  <si>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</si>
  <si>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</si>
  <si>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</si>
  <si>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</si>
  <si>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</si>
  <si>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</si>
  <si>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</si>
  <si>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</si>
  <si>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</si>
  <si>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</si>
  <si>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</si>
  <si>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</si>
  <si>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</si>
  <si>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</si>
  <si>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</si>
  <si>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</si>
  <si>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</si>
  <si>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</si>
  <si>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</si>
  <si>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</si>
  <si>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</si>
  <si>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</si>
  <si>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</si>
  <si>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</si>
  <si>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</si>
  <si>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</si>
  <si>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</si>
  <si>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</si>
  <si>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</si>
  <si>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</si>
  <si>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</si>
  <si>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</si>
  <si>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</si>
  <si>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</si>
  <si>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</si>
  <si>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</si>
  <si>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</si>
  <si>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</si>
  <si>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</si>
  <si>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</si>
  <si>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</si>
  <si>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</si>
  <si>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</si>
  <si>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</si>
  <si>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</si>
  <si>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</si>
  <si>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</si>
  <si>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</si>
  <si>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</si>
  <si>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</si>
  <si>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</si>
  <si>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</si>
  <si>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</si>
  <si>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</si>
  <si>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</si>
  <si>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</si>
  <si>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</si>
  <si>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</si>
  <si>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</si>
  <si>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</si>
  <si>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</si>
  <si>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</si>
  <si>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</si>
  <si>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</si>
  <si>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</si>
  <si>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</si>
  <si>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</si>
  <si>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</si>
  <si>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</si>
  <si>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</si>
  <si>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</si>
  <si>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</si>
  <si>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</si>
  <si>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</si>
  <si>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</si>
  <si>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</si>
  <si>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</si>
  <si>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</si>
  <si>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</si>
  <si>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</si>
  <si>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</si>
  <si>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</si>
  <si>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</si>
  <si>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</si>
  <si>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</si>
  <si>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</si>
  <si>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</si>
  <si>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</si>
  <si>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</si>
  <si>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</si>
  <si>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</si>
  <si>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</si>
  <si>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</si>
  <si>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</si>
  <si>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</si>
  <si>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</si>
  <si>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</si>
  <si>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</si>
  <si>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</si>
  <si>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</si>
  <si>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</si>
  <si>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</si>
  <si>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</si>
  <si>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</si>
  <si>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</si>
  <si>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</si>
  <si>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</si>
  <si>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</si>
  <si>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</si>
  <si>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</si>
  <si>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</si>
  <si>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</si>
  <si>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</si>
  <si>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</si>
  <si>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</si>
  <si>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</si>
  <si>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</si>
  <si>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</si>
  <si>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</si>
  <si>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</si>
  <si>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</si>
  <si>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</si>
  <si>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</si>
  <si>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</si>
  <si>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</si>
  <si>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</si>
  <si>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</si>
  <si>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</si>
  <si>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</si>
  <si>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</si>
  <si>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</si>
  <si>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</si>
  <si>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</si>
  <si>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</si>
  <si>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</si>
  <si>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</si>
  <si>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</si>
  <si>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</si>
  <si>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</si>
  <si>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</si>
  <si>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</si>
  <si>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</si>
  <si>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</si>
  <si>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</si>
  <si>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</si>
  <si>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</si>
  <si>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</si>
  <si>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</si>
  <si>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</si>
  <si>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</si>
  <si>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</si>
  <si>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</si>
  <si>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</si>
  <si>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</si>
  <si>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</si>
  <si>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</si>
  <si>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</si>
  <si>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</si>
  <si>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</si>
  <si>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</si>
  <si>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</si>
  <si>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</si>
  <si>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</si>
  <si>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</si>
  <si>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</si>
  <si>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</si>
  <si>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</si>
  <si>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</si>
  <si>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</si>
  <si>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</si>
  <si>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</si>
  <si>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</si>
  <si>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</si>
  <si>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</si>
  <si>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</si>
  <si>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</si>
  <si>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</si>
  <si>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</si>
  <si>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</si>
  <si>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</si>
  <si>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</si>
  <si>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</si>
  <si>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</si>
  <si>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</si>
  <si>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</si>
  <si>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</si>
  <si>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</si>
  <si>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</si>
  <si>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</si>
  <si>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</si>
  <si>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</si>
  <si>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</si>
  <si>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</si>
  <si>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</si>
  <si>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</si>
  <si>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</si>
  <si>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</si>
  <si>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</si>
  <si>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</si>
  <si>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</si>
  <si>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</si>
  <si>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</si>
  <si>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</si>
  <si>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</si>
  <si>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</si>
  <si>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</si>
  <si>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</si>
  <si>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</si>
  <si>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</si>
  <si>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</si>
  <si>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</si>
  <si>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</si>
  <si>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</si>
  <si>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</si>
  <si>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</si>
  <si>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</si>
  <si>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</si>
  <si>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</si>
  <si>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</si>
  <si>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</si>
  <si>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</si>
  <si>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</si>
  <si>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</si>
  <si>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</si>
  <si>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</si>
  <si>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</si>
  <si>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</si>
  <si>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</si>
  <si>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</si>
  <si>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</si>
  <si>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</si>
  <si>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</si>
  <si>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</si>
  <si>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</si>
  <si>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</si>
  <si>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</si>
  <si>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</si>
  <si>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</si>
  <si>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</si>
  <si>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</si>
  <si>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</si>
  <si>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</si>
  <si>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</si>
  <si>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</si>
  <si>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</si>
  <si>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</si>
  <si>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</si>
  <si>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</si>
  <si>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</si>
  <si>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</si>
  <si>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</si>
  <si>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</si>
  <si>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</si>
  <si>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</si>
  <si>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</si>
  <si>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</si>
  <si>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</si>
  <si>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</si>
  <si>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</si>
  <si>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</si>
  <si>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</si>
  <si>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</si>
  <si>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</si>
  <si>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</si>
  <si>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</si>
  <si>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</si>
  <si>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</si>
  <si>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</si>
  <si>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</si>
  <si>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</si>
  <si>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</si>
  <si>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</si>
  <si>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</si>
  <si>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</si>
  <si>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</si>
  <si>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</si>
  <si>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</si>
  <si>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</si>
  <si>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</si>
  <si>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</si>
  <si>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</si>
  <si>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</si>
  <si>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</si>
  <si>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</si>
  <si>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</si>
  <si>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</si>
  <si>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</si>
  <si>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</si>
  <si>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</si>
  <si>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</si>
  <si>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</si>
  <si>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</si>
  <si>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</si>
  <si>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</si>
  <si>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</si>
  <si>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</si>
  <si>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</si>
  <si>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</si>
  <si>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</si>
  <si>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</si>
  <si>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</si>
  <si>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</si>
  <si>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</si>
  <si>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</si>
  <si>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</si>
  <si>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</si>
  <si>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</si>
  <si>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</si>
  <si>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</si>
  <si>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</si>
  <si>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</si>
  <si>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</si>
  <si>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</si>
  <si>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</si>
  <si>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</si>
  <si>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</si>
  <si>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</si>
  <si>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</si>
  <si>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</si>
  <si>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</si>
  <si>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</si>
  <si>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</si>
  <si>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</si>
  <si>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</si>
  <si>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</si>
  <si>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</si>
  <si>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</si>
  <si>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</si>
  <si>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</si>
  <si>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</si>
  <si>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</si>
  <si>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</si>
  <si>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</si>
  <si>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</si>
  <si>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</si>
  <si>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</si>
  <si>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</si>
  <si>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</si>
  <si>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</si>
  <si>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</si>
  <si>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</si>
  <si>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</si>
  <si>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</si>
  <si>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</si>
  <si>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</si>
  <si>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</si>
  <si>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</si>
  <si>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</si>
  <si>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</si>
  <si>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</si>
  <si>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</si>
  <si>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</si>
  <si>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</si>
  <si>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</si>
  <si>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</si>
  <si>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</si>
  <si>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</si>
  <si>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</si>
  <si>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</si>
  <si>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</si>
  <si>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</si>
  <si>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</si>
  <si>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</si>
  <si>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</si>
  <si>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</si>
  <si>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</si>
  <si>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</si>
  <si>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</si>
  <si>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</si>
  <si>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</si>
  <si>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</si>
  <si>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</si>
  <si>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</si>
  <si>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</si>
  <si>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</si>
  <si>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</si>
  <si>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</si>
  <si>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</si>
  <si>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</si>
  <si>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</si>
  <si>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</si>
  <si>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</si>
  <si>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</si>
  <si>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</si>
  <si>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</si>
  <si>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</si>
  <si>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</si>
  <si>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</si>
  <si>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</si>
  <si>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</si>
  <si>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</si>
  <si>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</si>
  <si>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</si>
  <si>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</si>
  <si>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</si>
  <si>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</si>
  <si>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</si>
  <si>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</si>
  <si>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</si>
  <si>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</si>
  <si>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</si>
  <si>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</si>
  <si>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</si>
  <si>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</si>
  <si>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</si>
  <si>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</si>
  <si>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</si>
  <si>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</si>
  <si>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</si>
  <si>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</si>
  <si>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</si>
  <si>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</si>
  <si>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</si>
  <si>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</si>
  <si>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</si>
  <si>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</si>
  <si>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</si>
  <si>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</si>
  <si>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</si>
  <si>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</si>
  <si>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</si>
  <si>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</si>
  <si>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</si>
  <si>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</si>
  <si>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</si>
  <si>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</si>
  <si>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</si>
  <si>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</si>
  <si>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</si>
  <si>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</si>
  <si>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</si>
  <si>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</si>
  <si>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</si>
  <si>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</si>
  <si>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</si>
  <si>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</si>
  <si>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</si>
  <si>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</si>
  <si>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</si>
  <si>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</si>
  <si>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</si>
  <si>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</si>
  <si>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</si>
  <si>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</si>
  <si>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</si>
  <si>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</si>
  <si>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</si>
  <si>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</si>
  <si>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</si>
  <si>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</si>
  <si>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</si>
  <si>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</si>
  <si>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</si>
  <si>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</si>
  <si>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</si>
  <si>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</si>
  <si>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</si>
  <si>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</si>
  <si>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</si>
  <si>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</si>
  <si>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</si>
  <si>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</si>
  <si>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</si>
  <si>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</si>
  <si>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</si>
  <si>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</si>
  <si>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</si>
  <si>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</si>
  <si>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</si>
  <si>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</si>
  <si>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</si>
  <si>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</si>
  <si>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</si>
  <si>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</si>
  <si>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</si>
  <si>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</si>
  <si>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</si>
  <si>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</si>
  <si>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</si>
  <si>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</si>
  <si>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</si>
  <si>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</si>
  <si>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</si>
  <si>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</si>
  <si>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</si>
  <si>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</si>
  <si>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</si>
  <si>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</si>
  <si>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</si>
  <si>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</si>
  <si>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</si>
  <si>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</si>
  <si>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</si>
  <si>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</si>
  <si>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</si>
  <si>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</si>
  <si>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</si>
  <si>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</si>
  <si>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</si>
  <si>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</si>
  <si>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</si>
  <si>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</si>
  <si>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</si>
  <si>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</si>
  <si>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</si>
  <si>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</si>
  <si>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</si>
  <si>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</si>
  <si>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</si>
  <si>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</si>
  <si>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</si>
  <si>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</si>
  <si>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</si>
  <si>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</si>
  <si>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</si>
  <si>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</si>
  <si>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</si>
  <si>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</si>
  <si>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</si>
  <si>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</si>
  <si>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</si>
  <si>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</si>
  <si>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</si>
  <si>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</si>
  <si>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</si>
  <si>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</si>
  <si>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</si>
  <si>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</si>
  <si>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</si>
  <si>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</si>
  <si>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</si>
  <si>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</si>
  <si>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</si>
  <si>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</si>
  <si>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</si>
  <si>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</si>
  <si>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</si>
  <si>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</si>
  <si>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</si>
  <si>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</si>
  <si>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</si>
  <si>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</si>
  <si>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</si>
  <si>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</si>
  <si>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</si>
  <si>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</si>
  <si>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</si>
  <si>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</si>
  <si>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</si>
  <si>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</si>
  <si>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</si>
  <si>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</si>
  <si>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</si>
  <si>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</si>
  <si>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</si>
  <si>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</si>
  <si>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</si>
  <si>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</si>
  <si>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</si>
  <si>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</si>
  <si>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</si>
  <si>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</si>
  <si>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</si>
  <si>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</si>
  <si>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</si>
  <si>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</si>
  <si>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</si>
  <si>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</si>
  <si>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</si>
  <si>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</si>
  <si>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</si>
  <si>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</si>
  <si>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</si>
  <si>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</si>
  <si>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</si>
  <si>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</si>
  <si>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</si>
  <si>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</si>
  <si>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</si>
  <si>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</si>
  <si>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</si>
  <si>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</si>
  <si>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</si>
  <si>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</si>
  <si>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</si>
  <si>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</si>
  <si>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</si>
  <si>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</si>
  <si>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</si>
  <si>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</si>
  <si>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</si>
  <si>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</si>
  <si>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</si>
  <si>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</si>
  <si>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</si>
  <si>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</si>
  <si>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</si>
  <si>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</si>
  <si>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</si>
  <si>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</si>
  <si>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</si>
  <si>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</si>
  <si>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</si>
  <si>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</si>
  <si>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</si>
  <si>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</si>
  <si>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</si>
  <si>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</si>
  <si>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</si>
  <si>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</si>
  <si>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</si>
  <si>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</si>
  <si>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</si>
  <si>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</si>
  <si>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</si>
  <si>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</si>
  <si>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</si>
  <si>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</si>
  <si>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</si>
  <si>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</si>
  <si>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</si>
  <si>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</si>
  <si>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</si>
  <si>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</si>
  <si>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</si>
  <si>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</si>
  <si>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</si>
  <si>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</si>
  <si>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</si>
  <si>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</si>
  <si>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</si>
  <si>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</si>
  <si>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</si>
  <si>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</si>
  <si>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</si>
  <si>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</si>
  <si>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</si>
  <si>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</si>
  <si>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</si>
  <si>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</si>
  <si>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</si>
  <si>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</si>
  <si>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</si>
  <si>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</si>
  <si>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</si>
  <si>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</si>
  <si>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</si>
  <si>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</si>
  <si>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</si>
  <si>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</si>
  <si>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</si>
  <si>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</si>
  <si>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</si>
  <si>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</si>
  <si>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</si>
  <si>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</si>
  <si>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</si>
  <si>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</si>
  <si>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</si>
  <si>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</si>
  <si>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</si>
  <si>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</si>
  <si>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</si>
  <si>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</si>
  <si>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</si>
  <si>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</si>
  <si>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</si>
  <si>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</si>
  <si>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</si>
  <si>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</si>
  <si>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</si>
  <si>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</si>
  <si>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</si>
  <si>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</si>
  <si>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</si>
  <si>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</si>
  <si>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</si>
  <si>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</si>
  <si>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</si>
  <si>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</si>
  <si>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</si>
  <si>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</si>
  <si>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</si>
  <si>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</si>
  <si>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</si>
  <si>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</si>
  <si>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</si>
  <si>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</si>
  <si>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</si>
  <si>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</si>
  <si>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</si>
  <si>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</si>
  <si>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</si>
  <si>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</si>
  <si>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</si>
  <si>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</si>
  <si>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</si>
  <si>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</si>
  <si>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</si>
  <si>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</si>
  <si>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</si>
  <si>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</si>
  <si>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</si>
  <si>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</si>
  <si>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</si>
  <si>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</si>
  <si>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</si>
  <si>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</si>
  <si>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</si>
  <si>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</si>
  <si>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</si>
  <si>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</si>
  <si>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</si>
  <si>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</si>
  <si>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</si>
  <si>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</si>
  <si>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</si>
  <si>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</si>
  <si>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</si>
  <si>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</si>
  <si>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</si>
  <si>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</si>
  <si>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</si>
  <si>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</si>
  <si>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</si>
  <si>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</si>
  <si>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</si>
  <si>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</si>
  <si>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</si>
  <si>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</si>
  <si>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</si>
  <si>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</si>
  <si>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</si>
  <si>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</si>
  <si>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</si>
  <si>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</si>
  <si>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</si>
  <si>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</si>
  <si>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</si>
  <si>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</si>
  <si>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</si>
  <si>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</si>
  <si>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</si>
  <si>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</si>
  <si>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</si>
  <si>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</si>
  <si>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</si>
  <si>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</si>
  <si>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</si>
  <si>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</si>
  <si>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</si>
  <si>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</si>
  <si>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</si>
  <si>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</si>
  <si>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</si>
  <si>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</si>
  <si>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</si>
  <si>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</si>
  <si>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</si>
  <si>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</si>
  <si>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</si>
  <si>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</si>
  <si>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</si>
  <si>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</si>
  <si>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</si>
  <si>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</si>
  <si>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</si>
  <si>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</si>
  <si>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</si>
  <si>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</si>
  <si>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</si>
  <si>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</si>
  <si>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</si>
  <si>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</si>
  <si>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</si>
  <si>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</si>
  <si>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</si>
  <si>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</si>
  <si>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</si>
  <si>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</si>
  <si>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</si>
  <si>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</si>
  <si>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</si>
  <si>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</si>
  <si>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</si>
  <si>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</si>
  <si>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</si>
  <si>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</si>
  <si>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</si>
  <si>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</si>
  <si>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</si>
  <si>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</si>
  <si>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</si>
  <si>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</si>
  <si>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</si>
  <si>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</si>
  <si>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</si>
  <si>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</si>
  <si>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</si>
  <si>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</si>
  <si>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</si>
  <si>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</si>
  <si>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</si>
  <si>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</si>
  <si>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</si>
  <si>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</si>
  <si>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</si>
  <si>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</si>
  <si>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</si>
  <si>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</si>
  <si>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</si>
  <si>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</si>
  <si>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</si>
  <si>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</si>
  <si>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</si>
  <si>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</si>
  <si>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</si>
  <si>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</si>
  <si>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</si>
  <si>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</si>
  <si>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</si>
  <si>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</si>
  <si>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</si>
  <si>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</si>
  <si>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</si>
  <si>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</si>
  <si>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</si>
  <si>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</si>
  <si>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</si>
  <si>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</si>
  <si>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</si>
  <si>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</si>
  <si>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</si>
  <si>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</si>
  <si>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</si>
  <si>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</si>
  <si>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</si>
  <si>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</si>
  <si>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</si>
  <si>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</si>
  <si>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</si>
  <si>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</si>
  <si>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</si>
  <si>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</si>
  <si>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</si>
  <si>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</si>
  <si>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</si>
  <si>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</si>
  <si>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</si>
  <si>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</si>
  <si>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</si>
  <si>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</si>
  <si>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</si>
  <si>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</si>
  <si>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</si>
  <si>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</si>
  <si>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</si>
  <si>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</si>
  <si>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</si>
  <si>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</si>
  <si>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</si>
  <si>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</si>
  <si>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</si>
  <si>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</si>
  <si>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</si>
  <si>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</si>
  <si>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</si>
  <si>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</si>
  <si>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</si>
  <si>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</si>
  <si>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</si>
  <si>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</si>
  <si>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</si>
  <si>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</si>
  <si>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</si>
  <si>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</si>
  <si>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</si>
  <si>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</si>
  <si>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</si>
  <si>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</si>
  <si>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</si>
  <si>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</si>
  <si>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</si>
  <si>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</si>
  <si>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</si>
  <si>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</si>
  <si>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</si>
  <si>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</si>
  <si>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</si>
  <si>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</si>
  <si>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</si>
  <si>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</si>
  <si>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</si>
  <si>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</si>
  <si>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</si>
  <si>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</si>
  <si>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</si>
  <si>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</si>
  <si>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</si>
  <si>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</si>
  <si>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</si>
  <si>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</si>
  <si>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</si>
  <si>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</si>
  <si>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</si>
  <si>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</si>
  <si>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</si>
  <si>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</si>
  <si>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</si>
  <si>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</si>
  <si>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</si>
  <si>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</si>
  <si>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</si>
  <si>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</si>
  <si>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</si>
  <si>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</si>
  <si>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</si>
  <si>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</si>
  <si>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</si>
  <si>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</si>
  <si>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</si>
  <si>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</si>
  <si>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</si>
  <si>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</si>
  <si>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</si>
  <si>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</si>
  <si>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</si>
  <si>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</si>
  <si>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</si>
  <si>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</si>
  <si>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</si>
  <si>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</si>
  <si>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</si>
  <si>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</si>
  <si>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</si>
  <si>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</si>
  <si>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</si>
  <si>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</si>
  <si>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</si>
  <si>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</si>
  <si>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</si>
  <si>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</si>
  <si>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</si>
  <si>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</si>
  <si>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</si>
  <si>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</si>
  <si>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</si>
  <si>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</si>
  <si>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</si>
  <si>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</si>
  <si>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</si>
  <si>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</si>
  <si>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</si>
  <si>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</si>
  <si>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</si>
  <si>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</si>
  <si>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</si>
  <si>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</si>
  <si>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</si>
  <si>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</si>
  <si>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</si>
  <si>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</si>
  <si>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</si>
  <si>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</si>
  <si>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</si>
  <si>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</si>
  <si>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</si>
  <si>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</si>
  <si>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</si>
  <si>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</si>
  <si>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</si>
  <si>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</si>
  <si>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</si>
  <si>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</si>
  <si>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</si>
  <si>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</si>
  <si>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</si>
  <si>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</si>
  <si>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</si>
  <si>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</si>
  <si>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</si>
  <si>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</si>
  <si>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</si>
  <si>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</si>
  <si>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</si>
  <si>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</si>
  <si>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</si>
  <si>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</si>
  <si>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</si>
  <si>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</si>
  <si>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</si>
  <si>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</si>
  <si>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</si>
  <si>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</si>
  <si>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</si>
  <si>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</si>
  <si>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</si>
  <si>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</si>
  <si>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</si>
  <si>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</si>
  <si>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</si>
  <si>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</si>
  <si>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</si>
  <si>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</si>
  <si>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</si>
  <si>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</si>
  <si>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</si>
  <si>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</si>
  <si>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</si>
  <si>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</si>
  <si>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</si>
  <si>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</si>
  <si>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</si>
  <si>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</si>
  <si>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</si>
  <si>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</si>
  <si>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</si>
  <si>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</si>
  <si>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</si>
  <si>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</si>
  <si>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</si>
  <si>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</si>
  <si>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</si>
  <si>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</si>
  <si>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</si>
  <si>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</si>
  <si>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</si>
  <si>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</si>
  <si>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</si>
  <si>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</si>
  <si>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</si>
  <si>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</si>
  <si>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</si>
  <si>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</si>
  <si>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</si>
  <si>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</si>
  <si>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</si>
  <si>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</si>
  <si>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</si>
  <si>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</si>
  <si>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</si>
  <si>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</si>
  <si>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</si>
  <si>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</si>
  <si>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</si>
  <si>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</si>
  <si>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</si>
  <si>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</si>
  <si>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</si>
  <si>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</si>
  <si>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</si>
  <si>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</si>
  <si>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</si>
  <si>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</si>
  <si>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</si>
  <si>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</si>
  <si>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</si>
  <si>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</si>
  <si>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</si>
  <si>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</si>
  <si>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</si>
  <si>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</si>
  <si>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</si>
  <si>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</si>
  <si>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</si>
  <si>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</si>
  <si>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</si>
  <si>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</si>
  <si>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</si>
  <si>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</si>
  <si>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</si>
  <si>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</si>
  <si>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</si>
  <si>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</si>
  <si>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</si>
  <si>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</si>
  <si>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</si>
  <si>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</si>
  <si>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</si>
  <si>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</si>
  <si>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</si>
  <si>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</si>
  <si>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</si>
  <si>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</si>
  <si>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</si>
  <si>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</si>
  <si>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</si>
  <si>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</si>
  <si>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</si>
  <si>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</si>
  <si>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</si>
  <si>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</si>
  <si>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</si>
  <si>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</si>
  <si>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</si>
  <si>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</si>
  <si>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</si>
  <si>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</si>
  <si>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</si>
  <si>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</si>
  <si>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</si>
  <si>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</si>
  <si>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</si>
  <si>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</si>
  <si>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</si>
  <si>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</si>
  <si>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</si>
  <si>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</si>
  <si>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</si>
  <si>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</si>
  <si>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</si>
  <si>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</si>
  <si>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</si>
  <si>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</si>
  <si>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</si>
  <si>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</si>
  <si>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</si>
  <si>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</si>
  <si>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</si>
  <si>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</si>
  <si>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</si>
  <si>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</si>
  <si>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</si>
  <si>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</si>
  <si>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</si>
  <si>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</si>
  <si>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</si>
  <si>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</si>
  <si>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</si>
  <si>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</si>
  <si>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</si>
  <si>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</si>
  <si>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</si>
  <si>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</si>
  <si>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</si>
  <si>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</si>
  <si>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</si>
  <si>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</si>
  <si>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</si>
  <si>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</si>
  <si>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</si>
  <si>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</si>
  <si>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</si>
  <si>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</si>
  <si>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</si>
  <si>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</si>
  <si>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</si>
  <si>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</si>
  <si>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</si>
  <si>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</si>
  <si>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</si>
  <si>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</si>
  <si>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</si>
  <si>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</si>
  <si>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</si>
  <si>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</si>
  <si>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</si>
  <si>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</si>
  <si>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</si>
  <si>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</si>
  <si>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</si>
  <si>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</si>
  <si>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</si>
  <si>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</si>
  <si>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</si>
  <si>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</si>
  <si>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</si>
  <si>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</si>
  <si>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</si>
  <si>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</si>
  <si>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</si>
  <si>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</si>
  <si>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</si>
  <si>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</si>
  <si>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</si>
  <si>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</si>
  <si>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</si>
  <si>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</si>
  <si>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</si>
  <si>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</si>
  <si>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</si>
  <si>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</si>
  <si>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</si>
  <si>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</si>
  <si>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</si>
  <si>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</si>
  <si>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</si>
  <si>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</si>
  <si>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</si>
  <si>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</si>
  <si>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</si>
  <si>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</si>
  <si>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</si>
  <si>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</si>
  <si>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</si>
  <si>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</si>
  <si>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</si>
  <si>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</si>
  <si>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</si>
  <si>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</si>
  <si>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</si>
  <si>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</si>
  <si>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</si>
  <si>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</si>
  <si>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</si>
  <si>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</si>
  <si>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</si>
  <si>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</si>
  <si>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</si>
  <si>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</si>
  <si>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</si>
  <si>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</si>
  <si>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</si>
  <si>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</si>
  <si>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</si>
  <si>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</si>
  <si>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</si>
  <si>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</si>
  <si>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</si>
  <si>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</si>
  <si>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</si>
  <si>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</si>
  <si>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</si>
  <si>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</si>
  <si>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</si>
  <si>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</si>
  <si>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</si>
  <si>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</si>
  <si>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</si>
  <si>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</si>
  <si>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</si>
  <si>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</si>
  <si>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</si>
  <si>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</si>
  <si>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</si>
  <si>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</si>
  <si>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</si>
  <si>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</si>
  <si>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</si>
  <si>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</si>
  <si>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</si>
  <si>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</si>
  <si>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</si>
  <si>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</si>
  <si>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</si>
  <si>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</si>
  <si>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</si>
  <si>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</si>
  <si>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</si>
  <si>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</si>
  <si>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</si>
  <si>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</si>
  <si>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</si>
  <si>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</si>
  <si>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</si>
  <si>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</si>
  <si>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</si>
  <si>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</si>
  <si>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</si>
  <si>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</si>
  <si>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</si>
  <si>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</si>
  <si>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</si>
  <si>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</si>
  <si>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</si>
  <si>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</si>
  <si>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</si>
  <si>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</si>
  <si>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</si>
  <si>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</si>
  <si>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</si>
  <si>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</si>
  <si>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</si>
  <si>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</si>
  <si>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</si>
  <si>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</si>
  <si>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</si>
  <si>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</si>
  <si>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</si>
  <si>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</si>
  <si>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</si>
  <si>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</si>
  <si>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</si>
  <si>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</si>
  <si>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</si>
  <si>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</si>
  <si>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</si>
  <si>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</si>
  <si>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</si>
  <si>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</si>
  <si>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</si>
  <si>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</si>
  <si>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</si>
  <si>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</si>
  <si>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</si>
  <si>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</si>
  <si>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</si>
  <si>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</si>
  <si>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</si>
  <si>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</si>
  <si>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</si>
  <si>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</si>
  <si>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</si>
  <si>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</si>
  <si>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</si>
  <si>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</si>
  <si>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</si>
  <si>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</si>
  <si>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</si>
  <si>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</si>
  <si>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</si>
  <si>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</si>
  <si>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</si>
  <si>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</si>
  <si>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</si>
  <si>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</si>
  <si>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</si>
  <si>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</si>
  <si>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</si>
  <si>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</si>
  <si>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</si>
  <si>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</si>
  <si>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</si>
  <si>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</si>
  <si>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</si>
  <si>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</si>
  <si>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</si>
  <si>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</si>
  <si>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</si>
  <si>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</si>
  <si>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</si>
  <si>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</si>
  <si>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</si>
  <si>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</si>
  <si>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</si>
  <si>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</si>
  <si>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</si>
  <si>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</si>
  <si>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</si>
  <si>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</si>
  <si>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</si>
  <si>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</si>
  <si>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</si>
  <si>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</si>
  <si>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</si>
  <si>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</si>
  <si>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</si>
  <si>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</si>
  <si>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</si>
  <si>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</si>
  <si>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</si>
  <si>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</si>
  <si>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</si>
  <si>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</si>
  <si>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</si>
  <si>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</si>
  <si>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</si>
  <si>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</si>
  <si>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</si>
  <si>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</si>
  <si>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</si>
  <si>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</si>
  <si>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</si>
  <si>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</si>
  <si>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</si>
  <si>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</si>
  <si>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</si>
  <si>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</si>
  <si>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</si>
  <si>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</si>
  <si>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</si>
  <si>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</si>
  <si>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</si>
  <si>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</si>
  <si>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</si>
  <si>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</si>
  <si>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</si>
  <si>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</si>
  <si>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</si>
  <si>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</si>
  <si>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</si>
  <si>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</si>
  <si>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</si>
  <si>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</si>
  <si>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</si>
  <si>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</si>
  <si>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</si>
  <si>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</si>
  <si>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</si>
  <si>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</si>
  <si>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</si>
  <si>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</si>
  <si>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</si>
  <si>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</si>
  <si>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</si>
  <si>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</si>
  <si>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</si>
  <si>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</si>
  <si>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</si>
  <si>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</si>
  <si>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</si>
  <si>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</si>
  <si>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</si>
  <si>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</si>
  <si>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</si>
  <si>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</si>
  <si>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</si>
  <si>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</si>
  <si>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</si>
  <si>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</si>
  <si>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</si>
  <si>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</si>
  <si>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</si>
  <si>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</si>
  <si>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</si>
  <si>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</si>
  <si>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</si>
  <si>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</si>
  <si>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</si>
  <si>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</si>
  <si>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</si>
  <si>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</si>
  <si>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</si>
  <si>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</si>
  <si>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</si>
  <si>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</si>
  <si>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</si>
  <si>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</si>
  <si>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</si>
  <si>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</si>
  <si>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</si>
  <si>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</si>
  <si>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</si>
  <si>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</si>
  <si>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</si>
  <si>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</si>
  <si>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</si>
  <si>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</si>
  <si>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</si>
  <si>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</si>
  <si>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</si>
  <si>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</si>
  <si>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</si>
  <si>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</si>
  <si>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</si>
  <si>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</si>
  <si>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</si>
  <si>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</si>
  <si>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</si>
  <si>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</si>
  <si>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</si>
  <si>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</si>
  <si>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</si>
  <si>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</si>
  <si>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</si>
  <si>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</si>
  <si>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</si>
  <si>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</si>
  <si>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</si>
  <si>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</si>
  <si>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</si>
  <si>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</si>
  <si>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</si>
  <si>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</si>
  <si>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</si>
  <si>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</si>
  <si>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</si>
  <si>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</si>
  <si>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</si>
  <si>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</si>
  <si>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</si>
  <si>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</si>
  <si>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</si>
  <si>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</si>
  <si>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</si>
  <si>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</si>
  <si>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</si>
  <si>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</si>
  <si>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</si>
  <si>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</si>
  <si>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</si>
  <si>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</si>
  <si>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</si>
  <si>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</si>
  <si>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</si>
  <si>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</si>
  <si>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</si>
  <si>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</si>
  <si>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</si>
  <si>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</si>
  <si>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</si>
  <si>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</si>
  <si>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</si>
  <si>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</si>
  <si>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</si>
  <si>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</si>
  <si>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</si>
  <si>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</si>
  <si>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</si>
  <si>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</si>
  <si>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</si>
  <si>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</si>
  <si>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</si>
  <si>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</si>
  <si>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</si>
  <si>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</si>
  <si>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</si>
  <si>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</si>
  <si>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</si>
  <si>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</si>
  <si>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</si>
  <si>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</si>
  <si>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</si>
  <si>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</si>
  <si>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</si>
  <si>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</si>
  <si>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</si>
  <si>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</si>
  <si>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</si>
  <si>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</si>
  <si>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</si>
  <si>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</si>
  <si>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</si>
  <si>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</si>
  <si>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</si>
  <si>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</si>
  <si>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</si>
  <si>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</si>
  <si>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</si>
  <si>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</si>
  <si>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</si>
  <si>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</si>
  <si>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</si>
  <si>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</si>
  <si>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</si>
  <si>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</si>
  <si>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</si>
  <si>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</si>
  <si>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</si>
  <si>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</si>
  <si>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</si>
  <si>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</si>
  <si>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</si>
  <si>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</si>
  <si>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</si>
  <si>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</si>
  <si>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</si>
  <si>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</si>
  <si>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</si>
  <si>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</si>
  <si>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</si>
  <si>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</si>
  <si>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</si>
  <si>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</si>
  <si>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</si>
  <si>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</si>
  <si>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</si>
  <si>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</si>
  <si>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</si>
  <si>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</si>
  <si>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</si>
  <si>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</si>
  <si>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</si>
  <si>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</si>
  <si>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</si>
  <si>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</si>
  <si>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</si>
  <si>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</si>
  <si>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</si>
  <si>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</si>
  <si>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</si>
  <si>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</si>
  <si>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</si>
  <si>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</si>
  <si>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</si>
  <si>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</si>
  <si>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</si>
  <si>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</si>
  <si>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</si>
  <si>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</si>
  <si>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</si>
  <si>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</si>
  <si>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</si>
  <si>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</si>
  <si>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</si>
  <si>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</si>
  <si>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</si>
  <si>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</si>
  <si>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</si>
  <si>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</si>
  <si>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</si>
  <si>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</si>
  <si>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</si>
  <si>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</si>
  <si>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</si>
  <si>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</si>
  <si>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</si>
  <si>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</si>
  <si>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</si>
  <si>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</si>
  <si>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</si>
  <si>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</si>
  <si>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</si>
  <si>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</si>
  <si>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</si>
  <si>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</si>
  <si>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</si>
  <si>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</si>
  <si>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</si>
  <si>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</si>
  <si>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</si>
  <si>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</si>
  <si>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</si>
  <si>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</si>
  <si>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</si>
  <si>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</si>
  <si>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</si>
  <si>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</si>
  <si>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</si>
  <si>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</si>
  <si>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</si>
  <si>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</si>
  <si>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</si>
  <si>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</si>
  <si>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</si>
  <si>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</si>
  <si>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</si>
  <si>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</si>
  <si>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</si>
  <si>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</si>
  <si>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</si>
  <si>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</si>
  <si>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</si>
  <si>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</si>
  <si>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</si>
  <si>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</si>
  <si>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</si>
  <si>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</si>
  <si>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</si>
  <si>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</si>
  <si>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</si>
  <si>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</si>
  <si>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</si>
  <si>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</si>
  <si>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</si>
  <si>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</si>
  <si>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</si>
  <si>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</si>
  <si>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</si>
  <si>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</si>
  <si>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</si>
  <si>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</si>
  <si>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</si>
  <si>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</si>
  <si>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</si>
  <si>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</si>
  <si>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</si>
  <si>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</si>
  <si>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</si>
  <si>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</si>
  <si>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</si>
  <si>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</si>
  <si>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</si>
  <si>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</si>
  <si>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</si>
  <si>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</si>
  <si>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</si>
  <si>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</si>
  <si>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</si>
  <si>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</si>
  <si>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</si>
  <si>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</si>
  <si>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</si>
  <si>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</si>
  <si>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</si>
  <si>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</si>
  <si>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</si>
  <si>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</si>
  <si>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</si>
  <si>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</si>
  <si>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</si>
  <si>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</si>
  <si>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</si>
  <si>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</si>
  <si>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</si>
  <si>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</si>
  <si>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</si>
  <si>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</si>
  <si>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</si>
  <si>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</si>
  <si>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</si>
  <si>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</si>
  <si>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</si>
  <si>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</si>
  <si>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</si>
  <si>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</si>
  <si>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</si>
  <si>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</si>
  <si>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</si>
  <si>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</si>
  <si>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</si>
  <si>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</si>
  <si>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</si>
  <si>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</si>
  <si>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</si>
  <si>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</si>
  <si>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</si>
  <si>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</si>
  <si>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</si>
  <si>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</si>
  <si>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</si>
  <si>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</si>
  <si>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</si>
  <si>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</si>
  <si>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</si>
  <si>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</si>
  <si>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</si>
  <si>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</si>
  <si>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</si>
  <si>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</si>
  <si>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</si>
  <si>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</si>
  <si>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</si>
  <si>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</si>
  <si>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</si>
  <si>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</si>
  <si>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</si>
  <si>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</si>
  <si>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</si>
  <si>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</si>
  <si>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</si>
  <si>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</si>
  <si>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</si>
  <si>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</si>
  <si>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</si>
  <si>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</si>
  <si>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</si>
  <si>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</si>
  <si>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</si>
  <si>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</si>
  <si>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</si>
  <si>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</si>
  <si>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</si>
  <si>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</si>
  <si>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</si>
  <si>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</si>
  <si>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</si>
  <si>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</si>
  <si>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</si>
  <si>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</si>
  <si>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</si>
  <si>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</si>
  <si>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</si>
  <si>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</si>
  <si>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</si>
  <si>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</si>
  <si>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</si>
  <si>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</si>
  <si>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</si>
  <si>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</si>
  <si>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</si>
  <si>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</si>
  <si>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</si>
  <si>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</si>
  <si>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</si>
  <si>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</si>
  <si>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</si>
  <si>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</si>
  <si>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</si>
  <si>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</si>
  <si>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</si>
  <si>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</si>
  <si>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</si>
  <si>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</si>
  <si>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</si>
  <si>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</si>
  <si>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</si>
  <si>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</si>
  <si>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</si>
  <si>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</si>
  <si>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</si>
  <si>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</si>
  <si>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</si>
  <si>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</si>
  <si>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</si>
  <si>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</si>
  <si>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</si>
  <si>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</si>
  <si>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</si>
  <si>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</si>
  <si>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</si>
  <si>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</si>
  <si>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</si>
  <si>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</si>
  <si>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</si>
  <si>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</si>
  <si>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</si>
  <si>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</si>
  <si>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</si>
  <si>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</si>
  <si>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</si>
  <si>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</si>
  <si>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</si>
  <si>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</si>
  <si>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</si>
  <si>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</si>
  <si>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</si>
  <si>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</si>
  <si>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</si>
  <si>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</si>
  <si>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</si>
  <si>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</si>
  <si>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</si>
  <si>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</si>
  <si>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</si>
  <si>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</si>
  <si>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</si>
  <si>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</si>
  <si>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</si>
  <si>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</si>
  <si>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</si>
  <si>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</si>
  <si>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</si>
  <si>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</si>
  <si>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</si>
  <si>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</si>
  <si>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</si>
  <si>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</si>
  <si>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</si>
  <si>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</si>
  <si>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</si>
  <si>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</si>
  <si>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</si>
  <si>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</si>
  <si>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</si>
  <si>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</si>
  <si>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</si>
  <si>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</si>
  <si>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</si>
  <si>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</si>
  <si>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</si>
  <si>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</si>
  <si>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</si>
  <si>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</si>
  <si>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</si>
  <si>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</si>
  <si>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</si>
  <si>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</si>
  <si>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</si>
  <si>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</si>
  <si>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</si>
  <si>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</si>
  <si>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</si>
  <si>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</si>
  <si>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</si>
  <si>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</si>
  <si>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</si>
  <si>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</si>
  <si>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</si>
  <si>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</si>
  <si>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</si>
  <si>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</si>
  <si>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</si>
  <si>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</si>
  <si>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</si>
  <si>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</si>
  <si>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</si>
  <si>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</si>
  <si>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</si>
  <si>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</si>
  <si>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</si>
  <si>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</si>
  <si>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</si>
  <si>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</si>
  <si>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</si>
  <si>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</si>
  <si>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</si>
  <si>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</si>
  <si>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</si>
  <si>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</si>
  <si>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</si>
  <si>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</si>
  <si>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</si>
  <si>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</si>
  <si>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</si>
  <si>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</si>
  <si>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</si>
  <si>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</si>
  <si>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</si>
  <si>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</si>
  <si>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</si>
  <si>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</si>
  <si>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</si>
  <si>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</si>
  <si>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</si>
  <si>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</si>
  <si>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</si>
  <si>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</si>
  <si>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</si>
  <si>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</si>
  <si>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</si>
  <si>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</si>
  <si>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</si>
  <si>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</si>
  <si>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</si>
  <si>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</si>
  <si>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</si>
  <si>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</si>
  <si>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</si>
  <si>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</si>
  <si>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</si>
  <si>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</si>
  <si>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</si>
  <si>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</si>
  <si>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</si>
  <si>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</si>
  <si>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</si>
  <si>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</si>
  <si>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</si>
  <si>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</si>
  <si>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</si>
  <si>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</si>
  <si>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</si>
  <si>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</si>
  <si>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</si>
  <si>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</si>
  <si>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</si>
  <si>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</si>
  <si>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</si>
  <si>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</si>
  <si>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</si>
  <si>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</si>
  <si>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</si>
  <si>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</si>
  <si>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</si>
  <si>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</si>
  <si>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</si>
  <si>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</si>
  <si>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</si>
  <si>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</si>
  <si>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</si>
  <si>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</si>
  <si>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</si>
  <si>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</si>
  <si>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</si>
  <si>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</si>
  <si>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</si>
  <si>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</si>
  <si>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</si>
  <si>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</si>
  <si>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</si>
  <si>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</si>
  <si>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</si>
  <si>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</si>
  <si>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</si>
  <si>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</si>
  <si>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</si>
  <si>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</si>
  <si>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</si>
  <si>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</si>
  <si>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</si>
  <si>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</si>
  <si>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</si>
  <si>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</si>
  <si>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</si>
  <si>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</si>
  <si>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</si>
  <si>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</si>
  <si>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</si>
  <si>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</si>
  <si>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</si>
  <si>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</si>
  <si>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</si>
  <si>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</si>
  <si>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</si>
  <si>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</si>
  <si>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</si>
  <si>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</si>
  <si>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</si>
  <si>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</si>
  <si>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</si>
  <si>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</si>
  <si>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</si>
  <si>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</si>
  <si>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</si>
  <si>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</si>
  <si>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</si>
  <si>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</si>
  <si>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</si>
  <si>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</si>
  <si>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</si>
  <si>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</si>
  <si>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</si>
  <si>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</si>
  <si>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</si>
  <si>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</si>
  <si>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</si>
  <si>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</si>
  <si>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</si>
  <si>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</si>
  <si>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</si>
  <si>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</si>
  <si>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</si>
  <si>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</si>
  <si>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</si>
  <si>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</si>
  <si>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</si>
  <si>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</si>
  <si>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</si>
  <si>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</si>
  <si>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</si>
  <si>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</si>
  <si>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</si>
  <si>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</si>
  <si>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</si>
  <si>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</si>
  <si>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</si>
  <si>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</si>
  <si>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</si>
  <si>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</si>
  <si>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</si>
  <si>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</si>
  <si>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</si>
  <si>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</si>
  <si>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</si>
  <si>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</si>
  <si>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</si>
  <si>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</si>
  <si>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</si>
  <si>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</si>
  <si>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</si>
  <si>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</si>
  <si>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</si>
  <si>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</si>
  <si>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</si>
  <si>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</si>
  <si>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</si>
  <si>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</si>
  <si>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</si>
  <si>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</si>
  <si>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</si>
  <si>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</si>
  <si>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</si>
  <si>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</si>
  <si>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</si>
  <si>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</si>
  <si>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</si>
  <si>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</si>
  <si>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</si>
  <si>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</si>
  <si>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</si>
  <si>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</si>
  <si>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</si>
  <si>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</si>
  <si>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</si>
  <si>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</si>
  <si>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</si>
  <si>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</si>
  <si>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</si>
  <si>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</si>
  <si>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</si>
  <si>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</si>
  <si>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</si>
  <si>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</si>
  <si>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</si>
  <si>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</si>
  <si>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</si>
  <si>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</si>
  <si>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</si>
  <si>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</si>
  <si>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</si>
  <si>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</si>
  <si>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</si>
  <si>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</si>
  <si>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</si>
  <si>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</si>
  <si>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</si>
  <si>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</si>
  <si>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</si>
  <si>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</si>
  <si>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</si>
  <si>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</si>
  <si>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</si>
  <si>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</si>
  <si>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</si>
  <si>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</si>
  <si>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</si>
  <si>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</si>
  <si>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</si>
  <si>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</si>
  <si>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</si>
  <si>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</si>
  <si>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</si>
  <si>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</si>
  <si>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</si>
  <si>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</si>
  <si>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</si>
  <si>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</si>
  <si>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</si>
  <si>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</si>
  <si>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</si>
  <si>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</si>
  <si>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</si>
  <si>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</si>
  <si>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</si>
  <si>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</si>
  <si>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</si>
  <si>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</si>
  <si>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</si>
  <si>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</si>
  <si>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</si>
  <si>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</si>
  <si>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</si>
  <si>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</si>
  <si>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</si>
  <si>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</si>
  <si>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</si>
  <si>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</si>
  <si>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</si>
  <si>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</si>
  <si>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</si>
  <si>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</si>
  <si>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</si>
  <si>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</si>
  <si>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</si>
  <si>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</si>
  <si>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</si>
  <si>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</si>
  <si>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</si>
  <si>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</si>
  <si>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</si>
  <si>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</si>
  <si>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</si>
  <si>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</si>
  <si>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</si>
  <si>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</si>
  <si>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</si>
  <si>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</si>
  <si>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</si>
  <si>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</si>
  <si>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</si>
  <si>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</si>
  <si>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</si>
  <si>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</si>
  <si>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</si>
  <si>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</si>
  <si>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</si>
  <si>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</si>
  <si>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</si>
  <si>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</si>
  <si>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</si>
  <si>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</si>
  <si>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</si>
  <si>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</si>
  <si>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</si>
  <si>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</si>
  <si>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</si>
  <si>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</si>
  <si>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</si>
  <si>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</si>
  <si>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</si>
  <si>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</si>
  <si>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</si>
  <si>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</si>
  <si>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</si>
  <si>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</si>
  <si>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</si>
  <si>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</si>
  <si>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</si>
  <si>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</si>
  <si>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</si>
  <si>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</si>
  <si>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</si>
  <si>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</si>
  <si>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</si>
  <si>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</si>
  <si>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</si>
  <si>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</si>
  <si>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</si>
  <si>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</si>
  <si>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</si>
  <si>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</si>
  <si>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</si>
  <si>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</si>
  <si>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</si>
  <si>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</si>
  <si>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</si>
  <si>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</si>
  <si>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</si>
  <si>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</si>
  <si>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</si>
  <si>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</si>
  <si>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</si>
  <si>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</si>
  <si>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</si>
  <si>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</si>
  <si>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</si>
  <si>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</si>
  <si>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</si>
  <si>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</si>
  <si>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</si>
  <si>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</si>
  <si>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</si>
  <si>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</si>
  <si>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</si>
  <si>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</si>
  <si>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</si>
  <si>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</si>
  <si>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</si>
  <si>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</si>
  <si>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</si>
  <si>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</si>
  <si>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</si>
  <si>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</si>
  <si>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</si>
  <si>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</si>
  <si>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</si>
  <si>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</si>
  <si>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</si>
  <si>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</si>
  <si>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</si>
  <si>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</si>
  <si>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</si>
  <si>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</si>
  <si>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</si>
  <si>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</si>
  <si>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</si>
  <si>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</si>
  <si>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</si>
  <si>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</si>
  <si>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</si>
  <si>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</si>
  <si>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</si>
  <si>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</si>
  <si>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</si>
  <si>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</si>
  <si>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</si>
  <si>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</si>
  <si>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</si>
  <si>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</si>
  <si>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</si>
  <si>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</si>
  <si>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</si>
  <si>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</si>
  <si>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</si>
  <si>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</si>
  <si>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</si>
  <si>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</si>
  <si>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</si>
  <si>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</si>
  <si>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</si>
  <si>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</si>
  <si>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</si>
  <si>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</si>
  <si>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</si>
  <si>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</si>
  <si>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</si>
  <si>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</si>
  <si>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</si>
  <si>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</si>
  <si>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</si>
  <si>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</si>
  <si>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</si>
  <si>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</si>
  <si>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</si>
  <si>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</si>
  <si>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</si>
  <si>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</si>
  <si>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</si>
  <si>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</si>
  <si>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</si>
  <si>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</si>
  <si>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</si>
  <si>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</si>
  <si>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</si>
  <si>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</si>
  <si>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</si>
  <si>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</si>
  <si>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</si>
  <si>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</si>
  <si>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</si>
  <si>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</si>
  <si>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</si>
  <si>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</si>
  <si>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</si>
  <si>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</si>
  <si>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</si>
  <si>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</si>
  <si>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</si>
  <si>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</si>
  <si>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</si>
  <si>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</si>
  <si>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</si>
  <si>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</si>
  <si>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</si>
  <si>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</si>
  <si>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</si>
  <si>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</si>
  <si>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</si>
  <si>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</si>
  <si>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</si>
  <si>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</si>
  <si>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</si>
  <si>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</si>
  <si>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</si>
  <si>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</si>
  <si>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</si>
  <si>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</si>
  <si>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</si>
  <si>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</si>
  <si>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</si>
  <si>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</si>
  <si>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</si>
  <si>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</si>
  <si>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</si>
  <si>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</si>
  <si>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</si>
  <si>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</si>
  <si>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</si>
  <si>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</si>
  <si>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</si>
  <si>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</si>
  <si>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</si>
  <si>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</si>
  <si>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</si>
  <si>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</si>
  <si>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</si>
  <si>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</si>
  <si>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</si>
  <si>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</si>
  <si>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</si>
  <si>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</si>
  <si>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</si>
  <si>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</si>
  <si>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</si>
  <si>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</si>
  <si>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</si>
  <si>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</si>
  <si>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</si>
  <si>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</si>
  <si>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</si>
  <si>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</si>
  <si>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</si>
  <si>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</si>
  <si>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</si>
  <si>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</si>
  <si>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</si>
  <si>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</si>
  <si>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</si>
  <si>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</si>
  <si>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</si>
  <si>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</si>
  <si>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</si>
  <si>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</si>
  <si>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</si>
  <si>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</si>
  <si>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</si>
  <si>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</si>
  <si>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</si>
  <si>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</si>
  <si>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</si>
  <si>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</si>
  <si>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</si>
  <si>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</si>
  <si>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</si>
  <si>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</si>
  <si>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</si>
  <si>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</si>
  <si>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</si>
  <si>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</si>
  <si>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</si>
  <si>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</si>
  <si>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</si>
  <si>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</si>
  <si>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</si>
  <si>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</si>
  <si>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</si>
  <si>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</si>
  <si>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</si>
  <si>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</si>
  <si>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</si>
  <si>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</si>
  <si>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</si>
  <si>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</si>
  <si>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</si>
  <si>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</si>
  <si>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</si>
  <si>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</si>
  <si>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</si>
  <si>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</si>
  <si>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</si>
  <si>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</si>
  <si>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</si>
  <si>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</si>
  <si>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</si>
  <si>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</si>
  <si>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</si>
  <si>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</si>
  <si>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</si>
  <si>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</si>
  <si>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</si>
  <si>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</si>
  <si>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</si>
  <si>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</si>
  <si>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</si>
  <si>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</si>
  <si>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</si>
  <si>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</si>
  <si>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</si>
  <si>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</si>
  <si>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</si>
  <si>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</si>
  <si>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</si>
  <si>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</si>
  <si>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</si>
  <si>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</si>
  <si>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</si>
  <si>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</si>
  <si>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</si>
  <si>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</si>
  <si>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</si>
  <si>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</si>
  <si>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</si>
  <si>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</si>
  <si>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</si>
  <si>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</si>
  <si>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</si>
  <si>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</si>
  <si>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</si>
  <si>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</si>
  <si>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</si>
  <si>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</si>
  <si>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</si>
  <si>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</si>
  <si>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</si>
  <si>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</si>
  <si>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</si>
  <si>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</si>
  <si>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</si>
  <si>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</si>
  <si>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</si>
  <si>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</si>
  <si>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</si>
  <si>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</si>
  <si>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</si>
  <si>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</si>
  <si>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</si>
  <si>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</si>
  <si>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</si>
  <si>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</si>
  <si>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</si>
  <si>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</si>
  <si>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</si>
  <si>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</si>
  <si>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</si>
  <si>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</si>
  <si>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</si>
  <si>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</si>
  <si>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</si>
  <si>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</si>
  <si>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</si>
  <si>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</si>
  <si>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</si>
  <si>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</si>
  <si>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</si>
  <si>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</si>
  <si>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</si>
  <si>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</si>
  <si>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</si>
  <si>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</si>
  <si>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</si>
  <si>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</si>
  <si>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</si>
  <si>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</si>
  <si>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</si>
  <si>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</si>
  <si>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</si>
  <si>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</si>
  <si>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</si>
  <si>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</si>
  <si>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</si>
  <si>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</si>
  <si>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</si>
  <si>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</si>
  <si>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</si>
  <si>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</si>
  <si>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</si>
  <si>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</si>
  <si>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</si>
  <si>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</si>
  <si>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</si>
  <si>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</si>
  <si>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</si>
  <si>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</si>
  <si>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</si>
  <si>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</si>
  <si>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</si>
  <si>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</si>
  <si>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</si>
  <si>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</si>
  <si>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</si>
  <si>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</si>
  <si>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</si>
  <si>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</si>
  <si>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</si>
  <si>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</si>
  <si>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</si>
  <si>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</si>
  <si>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</si>
  <si>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</si>
  <si>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</si>
  <si>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</si>
  <si>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</si>
  <si>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</si>
  <si>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</si>
  <si>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</si>
  <si>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</si>
  <si>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</si>
  <si>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</si>
  <si>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</si>
  <si>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</si>
  <si>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</si>
  <si>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</si>
  <si>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</si>
  <si>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</si>
  <si>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</si>
  <si>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</si>
  <si>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</si>
  <si>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</si>
  <si>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</si>
  <si>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</si>
  <si>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</si>
  <si>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</si>
  <si>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</si>
  <si>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</si>
  <si>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</si>
  <si>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</si>
  <si>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</si>
  <si>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</si>
  <si>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</si>
  <si>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</si>
  <si>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</si>
  <si>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</si>
  <si>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</si>
  <si>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</si>
  <si>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</si>
  <si>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</si>
  <si>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</si>
  <si>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</si>
  <si>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</si>
  <si>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</si>
  <si>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</si>
  <si>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</si>
  <si>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</si>
  <si>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</si>
  <si>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</si>
  <si>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</si>
  <si>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</si>
  <si>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</si>
  <si>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</si>
  <si>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</si>
  <si>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</si>
  <si>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</si>
  <si>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</si>
  <si>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</si>
  <si>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</si>
  <si>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</si>
  <si>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</si>
  <si>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</si>
  <si>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</si>
  <si>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</si>
  <si>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</si>
  <si>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</si>
  <si>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</si>
  <si>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</si>
  <si>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</si>
  <si>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</si>
  <si>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</si>
  <si>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</si>
  <si>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</si>
  <si>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</si>
  <si>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</si>
  <si>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</si>
  <si>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</si>
  <si>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</si>
  <si>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</si>
  <si>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</si>
  <si>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</si>
  <si>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</si>
  <si>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</si>
  <si>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</si>
  <si>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</si>
  <si>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</si>
  <si>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</si>
  <si>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</si>
  <si>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</si>
  <si>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</si>
  <si>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</si>
  <si>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</si>
  <si>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</si>
  <si>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</si>
  <si>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</si>
  <si>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</si>
  <si>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</si>
  <si>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</si>
  <si>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</si>
  <si>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</si>
  <si>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</si>
  <si>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</si>
  <si>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</si>
  <si>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</si>
  <si>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</si>
  <si>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</si>
  <si>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</si>
  <si>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</si>
  <si>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</si>
  <si>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</si>
  <si>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</si>
  <si>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</si>
  <si>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</si>
  <si>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</si>
  <si>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</si>
  <si>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</si>
  <si>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</si>
  <si>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</si>
  <si>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</si>
  <si>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</si>
  <si>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</si>
  <si>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</si>
  <si>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</si>
  <si>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</si>
  <si>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</si>
  <si>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</si>
  <si>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</si>
  <si>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</si>
  <si>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</si>
  <si>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</si>
  <si>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</si>
  <si>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</si>
  <si>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</si>
  <si>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</si>
  <si>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</si>
  <si>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</si>
  <si>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</si>
  <si>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</si>
  <si>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</si>
  <si>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</si>
  <si>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</si>
  <si>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</si>
  <si>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</si>
  <si>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</si>
  <si>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</si>
  <si>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</si>
  <si>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</si>
  <si>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</si>
  <si>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</si>
  <si>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</si>
  <si>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</si>
  <si>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</si>
  <si>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</si>
  <si>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</si>
  <si>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</si>
  <si>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</si>
  <si>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</si>
  <si>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</si>
  <si>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</si>
  <si>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</si>
  <si>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</si>
  <si>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</si>
  <si>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</si>
  <si>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</si>
  <si>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</si>
  <si>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</si>
  <si>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</si>
  <si>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</si>
  <si>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</si>
  <si>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</si>
  <si>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</si>
  <si>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</si>
  <si>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</si>
  <si>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</si>
  <si>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</si>
  <si>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</si>
  <si>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</si>
  <si>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</si>
  <si>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</si>
  <si>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</si>
  <si>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</si>
  <si>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</si>
  <si>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</si>
  <si>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</si>
  <si>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</si>
  <si>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</si>
  <si>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</si>
  <si>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</si>
  <si>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</si>
  <si>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</si>
  <si>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</si>
  <si>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</si>
  <si>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</si>
  <si>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</si>
  <si>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</si>
  <si>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</si>
  <si>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</si>
  <si>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</si>
  <si>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</si>
  <si>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</si>
  <si>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</si>
  <si>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</si>
  <si>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</si>
  <si>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</si>
  <si>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</si>
  <si>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</si>
  <si>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</si>
  <si>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</si>
  <si>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</si>
  <si>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</si>
  <si>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</si>
  <si>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</si>
  <si>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</si>
  <si>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</si>
  <si>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</si>
  <si>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</si>
  <si>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</si>
  <si>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</si>
  <si>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</si>
  <si>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</si>
  <si>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</si>
  <si>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</si>
  <si>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</si>
  <si>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</si>
  <si>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</si>
  <si>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</si>
  <si>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</si>
  <si>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</si>
  <si>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</si>
  <si>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</si>
  <si>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</si>
  <si>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</si>
  <si>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</si>
  <si>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</si>
  <si>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</si>
  <si>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</si>
  <si>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</si>
  <si>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</si>
  <si>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</si>
  <si>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</si>
  <si>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</si>
  <si>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</si>
  <si>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</si>
  <si>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</si>
  <si>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</si>
  <si>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</si>
  <si>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</si>
  <si>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</si>
  <si>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</si>
  <si>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</si>
  <si>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</si>
  <si>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</si>
  <si>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</si>
  <si>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</si>
  <si>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</si>
  <si>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</si>
  <si>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</si>
  <si>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</si>
  <si>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</si>
  <si>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</si>
  <si>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</si>
  <si>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</si>
  <si>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</si>
  <si>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</si>
  <si>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</si>
  <si>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</si>
  <si>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</si>
  <si>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</si>
  <si>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</si>
  <si>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</si>
  <si>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</si>
  <si>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</si>
  <si>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</si>
  <si>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</si>
  <si>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</si>
  <si>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</si>
  <si>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</si>
  <si>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</si>
  <si>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</si>
  <si>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</si>
  <si>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</si>
  <si>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</si>
  <si>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</si>
  <si>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</si>
  <si>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</si>
  <si>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</si>
  <si>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</si>
  <si>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</si>
  <si>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</si>
  <si>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</si>
  <si>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</si>
  <si>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</si>
  <si>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</si>
  <si>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</si>
  <si>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</si>
  <si>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</si>
  <si>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</si>
  <si>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</si>
  <si>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</si>
  <si>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</si>
  <si>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</si>
  <si>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</si>
  <si>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</si>
  <si>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</si>
  <si>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</si>
  <si>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</si>
  <si>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</si>
  <si>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</si>
  <si>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</si>
  <si>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</si>
  <si>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</si>
  <si>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</si>
  <si>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</si>
  <si>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</si>
  <si>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</si>
  <si>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</si>
  <si>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</si>
  <si>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</si>
  <si>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</si>
  <si>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</si>
  <si>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</si>
  <si>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</si>
  <si>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</si>
  <si>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</si>
  <si>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</si>
  <si>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</si>
  <si>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</si>
  <si>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</si>
  <si>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</si>
  <si>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</si>
  <si>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</si>
  <si>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</si>
  <si>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</si>
  <si>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</si>
  <si>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</si>
  <si>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</si>
  <si>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</si>
  <si>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</si>
  <si>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</si>
  <si>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</si>
  <si>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</si>
  <si>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</si>
  <si>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</si>
  <si>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</si>
  <si>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</si>
  <si>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</si>
  <si>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</si>
  <si>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</si>
  <si>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</si>
  <si>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</si>
  <si>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</si>
  <si>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</si>
  <si>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</si>
  <si>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</si>
  <si>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</si>
  <si>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</si>
  <si>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</si>
  <si>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</si>
  <si>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</si>
  <si>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</si>
  <si>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</si>
  <si>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</si>
  <si>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</si>
  <si>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</si>
  <si>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</si>
  <si>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</si>
  <si>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</si>
  <si>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</si>
  <si>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</si>
  <si>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</si>
  <si>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</si>
  <si>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</si>
  <si>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</si>
  <si>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</si>
  <si>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</si>
  <si>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</si>
  <si>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</si>
  <si>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</si>
  <si>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</si>
  <si>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</si>
  <si>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</si>
  <si>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</si>
  <si>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</si>
  <si>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</si>
  <si>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</si>
  <si>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</si>
  <si>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</si>
  <si>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</si>
  <si>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</si>
  <si>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</si>
  <si>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</si>
  <si>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</si>
  <si>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</si>
  <si>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</si>
  <si>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</si>
  <si>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</si>
  <si>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</si>
  <si>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</si>
  <si>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</si>
  <si>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</si>
  <si>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</si>
  <si>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</si>
  <si>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</si>
  <si>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</si>
  <si>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</si>
  <si>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</si>
  <si>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</si>
  <si>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</si>
  <si>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</si>
  <si>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</si>
  <si>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</si>
  <si>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</si>
  <si>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</si>
  <si>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</si>
  <si>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</si>
  <si>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</si>
  <si>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</si>
  <si>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</si>
  <si>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</si>
  <si>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</si>
  <si>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</si>
  <si>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</si>
  <si>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</si>
  <si>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</si>
  <si>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</si>
  <si>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</si>
  <si>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</si>
  <si>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</si>
  <si>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</si>
  <si>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</si>
  <si>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</si>
  <si>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</si>
  <si>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</si>
  <si>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</si>
  <si>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</si>
  <si>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</si>
  <si>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</si>
  <si>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</si>
  <si>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</si>
  <si>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</si>
  <si>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</si>
  <si>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</si>
  <si>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</si>
  <si>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</si>
  <si>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</si>
  <si>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</si>
  <si>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</si>
  <si>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</si>
  <si>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</si>
  <si>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</si>
  <si>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</si>
  <si>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</si>
  <si>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</si>
  <si>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</si>
  <si>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</si>
  <si>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</si>
  <si>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</si>
  <si>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</si>
  <si>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</si>
  <si>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</si>
  <si>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</si>
  <si>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</si>
  <si>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</si>
  <si>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</si>
  <si>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</si>
  <si>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</si>
  <si>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</si>
  <si>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</si>
  <si>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</si>
  <si>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</si>
  <si>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</si>
  <si>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</si>
  <si>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</si>
  <si>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</si>
  <si>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</si>
  <si>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</si>
  <si>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</si>
  <si>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</si>
  <si>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</si>
  <si>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</si>
  <si>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</si>
  <si>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</si>
  <si>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</si>
  <si>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</si>
  <si>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</si>
  <si>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</si>
  <si>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</si>
  <si>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</si>
  <si>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</si>
  <si>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</si>
  <si>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</si>
  <si>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</si>
  <si>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</si>
  <si>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</si>
  <si>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</si>
  <si>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</si>
  <si>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</si>
  <si>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</si>
  <si>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</si>
  <si>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</si>
  <si>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</si>
  <si>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</si>
  <si>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</si>
  <si>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</si>
  <si>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</si>
  <si>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</si>
  <si>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</si>
  <si>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</si>
  <si>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</si>
  <si>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</si>
  <si>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</si>
  <si>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</si>
  <si>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</si>
  <si>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</si>
  <si>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</si>
  <si>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</si>
  <si>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</si>
  <si>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</si>
  <si>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</si>
  <si>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</si>
  <si>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</si>
  <si>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</si>
  <si>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</si>
  <si>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</si>
  <si>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</si>
  <si>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</si>
  <si>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</si>
  <si>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</si>
  <si>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</si>
  <si>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</si>
  <si>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</si>
  <si>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</si>
  <si>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</si>
  <si>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</si>
  <si>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</si>
  <si>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</si>
  <si>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</si>
  <si>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</si>
  <si>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</si>
  <si>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</si>
  <si>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</si>
  <si>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</si>
  <si>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</si>
  <si>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</si>
  <si>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</si>
  <si>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</si>
  <si>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</si>
  <si>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</si>
  <si>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</si>
  <si>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</si>
  <si>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</si>
  <si>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</si>
  <si>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</si>
  <si>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</si>
  <si>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</si>
  <si>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</si>
  <si>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</si>
  <si>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</si>
  <si>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</si>
  <si>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</si>
  <si>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</si>
  <si>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</si>
  <si>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</si>
  <si>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</si>
  <si>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</si>
  <si>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</si>
  <si>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</si>
  <si>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</si>
  <si>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</si>
  <si>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</si>
  <si>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</si>
  <si>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</si>
  <si>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</si>
  <si>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</si>
  <si>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</si>
  <si>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</si>
  <si>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</si>
  <si>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</si>
  <si>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</si>
  <si>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</si>
  <si>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</si>
  <si>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</si>
  <si>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</si>
  <si>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</si>
  <si>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</si>
  <si>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</si>
  <si>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</si>
  <si>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</si>
  <si>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</si>
  <si>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</si>
  <si>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</si>
  <si>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</si>
  <si>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</si>
  <si>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</si>
  <si>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</si>
  <si>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</si>
  <si>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</si>
  <si>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</si>
  <si>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</si>
  <si>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</si>
  <si>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</si>
  <si>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</si>
  <si>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</si>
  <si>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</si>
  <si>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</si>
  <si>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</si>
  <si>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</si>
  <si>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</si>
  <si>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</si>
  <si>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</si>
  <si>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</si>
  <si>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</si>
  <si>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</si>
  <si>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</si>
  <si>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</si>
  <si>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</si>
  <si>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</si>
  <si>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</si>
  <si>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</si>
  <si>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</si>
  <si>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</si>
  <si>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</si>
  <si>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</si>
  <si>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</si>
  <si>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</si>
  <si>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</si>
  <si>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</si>
  <si>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</si>
  <si>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</si>
  <si>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</si>
  <si>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</si>
  <si>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</si>
  <si>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</si>
  <si>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</si>
  <si>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</si>
  <si>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</si>
  <si>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</si>
  <si>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</si>
  <si>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</si>
  <si>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</si>
  <si>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</si>
  <si>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</si>
  <si>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</si>
  <si>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</si>
  <si>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</si>
  <si>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</si>
  <si>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</si>
  <si>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</si>
  <si>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</si>
  <si>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</si>
  <si>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</si>
  <si>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</si>
  <si>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</si>
  <si>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</si>
  <si>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</si>
  <si>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</si>
  <si>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</si>
  <si>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</si>
  <si>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</si>
  <si>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</si>
  <si>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</si>
  <si>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</si>
  <si>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</si>
  <si>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</si>
  <si>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</si>
  <si>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</si>
  <si>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</si>
  <si>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</si>
  <si>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</si>
  <si>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</si>
  <si>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</si>
  <si>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</si>
  <si>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</si>
  <si>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</si>
  <si>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</si>
  <si>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</si>
  <si>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</si>
  <si>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</si>
  <si>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</si>
  <si>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</si>
  <si>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</si>
  <si>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</si>
  <si>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</si>
  <si>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</si>
  <si>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</si>
  <si>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</si>
  <si>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</si>
  <si>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</si>
  <si>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</si>
  <si>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</si>
  <si>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</si>
  <si>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</si>
  <si>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</si>
  <si>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</si>
  <si>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</si>
  <si>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</si>
  <si>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</si>
  <si>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</si>
  <si>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</si>
  <si>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</si>
  <si>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</si>
  <si>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</si>
  <si>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</si>
  <si>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</si>
  <si>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</si>
  <si>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</si>
  <si>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</si>
  <si>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</si>
  <si>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</si>
  <si>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</si>
  <si>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</si>
  <si>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</si>
  <si>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</si>
  <si>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</si>
  <si>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</si>
  <si>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</si>
  <si>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</si>
  <si>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</si>
  <si>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</si>
  <si>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</si>
  <si>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</si>
  <si>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</si>
  <si>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</si>
  <si>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</si>
  <si>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</si>
  <si>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</si>
  <si>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</si>
  <si>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</si>
  <si>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</si>
  <si>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</si>
  <si>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</si>
  <si>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</si>
  <si>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</si>
  <si>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</si>
  <si>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</si>
  <si>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</si>
  <si>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</si>
  <si>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</si>
  <si>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</si>
  <si>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</si>
  <si>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</si>
  <si>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</si>
  <si>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</si>
  <si>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</si>
  <si>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</si>
  <si>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</si>
  <si>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</si>
  <si>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</si>
  <si>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</si>
  <si>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</si>
  <si>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</si>
  <si>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</si>
  <si>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</si>
  <si>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</si>
  <si>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</si>
  <si>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</si>
  <si>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</si>
  <si>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</si>
  <si>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</si>
  <si>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</si>
  <si>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</si>
  <si>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</si>
  <si>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</si>
  <si>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</si>
  <si>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</si>
  <si>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</si>
  <si>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</si>
  <si>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</si>
  <si>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</si>
  <si>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</si>
  <si>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</si>
  <si>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</si>
  <si>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</si>
  <si>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</si>
  <si>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</si>
  <si>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</si>
  <si>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</si>
  <si>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</si>
  <si>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</si>
  <si>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</si>
  <si>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</si>
  <si>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</si>
  <si>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</si>
  <si>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</si>
  <si>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</si>
  <si>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</si>
  <si>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</si>
  <si>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</si>
  <si>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</si>
  <si>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</si>
  <si>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</si>
  <si>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</si>
  <si>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</si>
  <si>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</si>
  <si>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</si>
  <si>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</si>
  <si>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</si>
  <si>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</si>
  <si>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</si>
  <si>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</si>
  <si>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</si>
  <si>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</si>
  <si>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</si>
  <si>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</si>
  <si>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</si>
  <si>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</si>
  <si>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</si>
  <si>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</si>
  <si>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</si>
  <si>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</si>
  <si>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</si>
  <si>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</si>
  <si>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</si>
  <si>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</si>
  <si>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</si>
  <si>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</si>
  <si>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</si>
  <si>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</si>
  <si>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</si>
  <si>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</si>
  <si>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</si>
  <si>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</si>
  <si>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</si>
  <si>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</si>
  <si>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</si>
  <si>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</si>
  <si>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</si>
  <si>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</si>
  <si>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</si>
  <si>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</si>
  <si>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</si>
  <si>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</si>
  <si>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</si>
  <si>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</si>
  <si>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</si>
  <si>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</si>
  <si>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</si>
  <si>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</si>
  <si>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</si>
  <si>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</si>
  <si>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</si>
  <si>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</si>
  <si>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</si>
  <si>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</si>
  <si>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</si>
  <si>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</si>
  <si>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</si>
  <si>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</si>
  <si>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</si>
  <si>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</si>
  <si>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</si>
  <si>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</si>
  <si>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</si>
  <si>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</si>
  <si>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</si>
  <si>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</si>
  <si>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</si>
  <si>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</si>
  <si>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</si>
  <si>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</si>
  <si>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</si>
  <si>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</si>
  <si>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</si>
  <si>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</si>
  <si>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</si>
  <si>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</si>
  <si>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</si>
  <si>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</si>
  <si>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</si>
  <si>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</si>
  <si>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</si>
  <si>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</si>
  <si>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</si>
  <si>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</si>
  <si>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</si>
  <si>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</si>
  <si>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</si>
  <si>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</si>
  <si>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</si>
  <si>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</si>
  <si>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</si>
  <si>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</si>
  <si>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</si>
  <si>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</si>
  <si>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</si>
  <si>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</si>
  <si>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</si>
  <si>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</si>
  <si>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</si>
  <si>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</si>
  <si>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</si>
  <si>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</si>
  <si>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</si>
  <si>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</si>
  <si>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</si>
  <si>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</si>
  <si>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</si>
  <si>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</si>
  <si>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</si>
  <si>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</si>
  <si>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</si>
  <si>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</si>
  <si>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</si>
  <si>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</si>
  <si>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</si>
  <si>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</si>
  <si>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</si>
  <si>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</si>
  <si>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</si>
  <si>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</si>
  <si>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</si>
  <si>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</si>
  <si>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</si>
  <si>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</si>
  <si>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</si>
  <si>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</si>
  <si>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</si>
  <si>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</si>
  <si>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</si>
  <si>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</si>
  <si>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</si>
  <si>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</si>
  <si>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</si>
  <si>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</si>
  <si>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</si>
  <si>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</si>
  <si>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</si>
  <si>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</si>
  <si>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</si>
  <si>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</si>
  <si>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</si>
  <si>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</si>
  <si>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</si>
  <si>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</si>
  <si>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</si>
  <si>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</si>
  <si>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</si>
  <si>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</si>
  <si>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</si>
  <si>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</si>
  <si>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</si>
  <si>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</si>
  <si>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</si>
  <si>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</si>
  <si>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</si>
  <si>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</si>
  <si>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</si>
  <si>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</si>
  <si>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</si>
  <si>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</si>
  <si>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</si>
  <si>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</si>
  <si>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</si>
  <si>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</si>
  <si>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</si>
  <si>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</si>
  <si>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</si>
  <si>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</si>
  <si>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</si>
  <si>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</si>
  <si>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</si>
  <si>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</si>
  <si>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</si>
  <si>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</si>
  <si>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</si>
  <si>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</si>
  <si>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</si>
  <si>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</si>
  <si>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</si>
  <si>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</si>
  <si>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</si>
  <si>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</si>
  <si>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</si>
  <si>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</si>
  <si>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</si>
  <si>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</si>
  <si>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</si>
  <si>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</si>
  <si>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</si>
  <si>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</si>
  <si>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</si>
  <si>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</si>
  <si>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</si>
  <si>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</si>
  <si>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</si>
  <si>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</si>
  <si>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</si>
  <si>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</si>
  <si>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</si>
  <si>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</si>
  <si>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</si>
  <si>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</si>
  <si>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</si>
  <si>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</si>
  <si>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</si>
  <si>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</si>
  <si>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</si>
  <si>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</si>
  <si>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</si>
  <si>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</si>
  <si>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</si>
  <si>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</si>
  <si>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</si>
  <si>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</si>
  <si>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</si>
  <si>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</si>
  <si>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</si>
  <si>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</si>
  <si>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</si>
  <si>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</si>
  <si>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</si>
  <si>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</si>
  <si>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</si>
  <si>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</si>
  <si>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</si>
  <si>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</si>
  <si>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</si>
  <si>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</si>
  <si>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</si>
  <si>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</si>
  <si>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</si>
  <si>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</si>
  <si>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</si>
  <si>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</si>
  <si>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</si>
  <si>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</si>
  <si>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</si>
  <si>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</si>
  <si>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</si>
  <si>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</si>
  <si>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</si>
  <si>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</si>
  <si>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</si>
  <si>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</si>
  <si>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</si>
  <si>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</si>
  <si>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</si>
  <si>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</si>
  <si>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</si>
  <si>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</si>
  <si>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</si>
  <si>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</si>
  <si>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</si>
  <si>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</si>
  <si>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</si>
  <si>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</si>
  <si>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</si>
  <si>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</si>
  <si>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</si>
  <si>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</si>
  <si>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</si>
  <si>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</si>
  <si>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</si>
  <si>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</si>
  <si>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</si>
  <si>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</si>
  <si>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</si>
  <si>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</si>
  <si>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</si>
  <si>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</si>
  <si>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</si>
  <si>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</si>
  <si>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</si>
  <si>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</si>
  <si>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</si>
  <si>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</si>
  <si>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</si>
  <si>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</si>
  <si>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</si>
  <si>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</si>
  <si>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</si>
  <si>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</si>
  <si>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</si>
  <si>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</si>
  <si>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</si>
  <si>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</si>
  <si>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</si>
  <si>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</si>
  <si>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</si>
  <si>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</si>
  <si>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</si>
  <si>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</si>
  <si>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</si>
  <si>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</si>
  <si>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</si>
  <si>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</si>
  <si>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</si>
  <si>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</si>
  <si>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</si>
  <si>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</si>
  <si>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</si>
  <si>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</si>
  <si>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</si>
  <si>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</si>
  <si>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</si>
  <si>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</si>
  <si>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</si>
  <si>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</si>
  <si>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</si>
  <si>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</si>
  <si>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</si>
  <si>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</si>
  <si>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</si>
  <si>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</si>
  <si>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</si>
  <si>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</si>
  <si>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</si>
  <si>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</si>
  <si>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</si>
  <si>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</si>
  <si>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</si>
  <si>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</si>
  <si>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</si>
  <si>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</si>
  <si>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</si>
  <si>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</si>
  <si>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</si>
  <si>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</si>
  <si>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</si>
  <si>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</si>
  <si>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</si>
  <si>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</si>
  <si>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</si>
  <si>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</si>
  <si>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</si>
  <si>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</si>
  <si>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</si>
  <si>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</si>
  <si>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</si>
  <si>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</si>
  <si>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</si>
  <si>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</si>
  <si>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</si>
  <si>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</si>
  <si>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</si>
  <si>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</si>
  <si>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</si>
  <si>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</si>
  <si>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</si>
  <si>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</si>
  <si>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</si>
  <si>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</si>
  <si>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</si>
  <si>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</si>
  <si>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</si>
  <si>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</si>
  <si>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</si>
  <si>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</si>
  <si>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</si>
  <si>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</si>
  <si>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</si>
  <si>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</si>
  <si>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</si>
  <si>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</si>
  <si>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</si>
  <si>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</si>
  <si>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</si>
  <si>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</si>
  <si>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</si>
  <si>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</si>
  <si>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</si>
  <si>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</si>
  <si>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</si>
  <si>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</si>
  <si>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</si>
  <si>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</si>
  <si>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</si>
  <si>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</si>
  <si>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</si>
  <si>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</si>
  <si>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</si>
  <si>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</si>
  <si>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</si>
  <si>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</si>
  <si>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</si>
  <si>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</si>
  <si>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</si>
  <si>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</si>
  <si>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</si>
  <si>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</si>
  <si>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</si>
  <si>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</si>
  <si>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</si>
  <si>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</si>
  <si>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</si>
  <si>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</si>
  <si>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</si>
  <si>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</si>
  <si>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</si>
  <si>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</si>
  <si>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</si>
  <si>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</si>
  <si>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</si>
  <si>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</si>
  <si>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</si>
  <si>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</si>
  <si>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</si>
  <si>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</si>
  <si>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</si>
  <si>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</si>
  <si>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</si>
  <si>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</si>
  <si>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</si>
  <si>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</si>
  <si>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</si>
  <si>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</si>
  <si>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</si>
  <si>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</si>
  <si>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</si>
  <si>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</si>
  <si>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</si>
  <si>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</si>
  <si>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</si>
  <si>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</si>
  <si>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</si>
  <si>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</si>
  <si>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</si>
  <si>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</si>
  <si>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</si>
  <si>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</si>
  <si>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</si>
  <si>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</si>
  <si>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</si>
  <si>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</si>
  <si>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</si>
  <si>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</si>
  <si>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</si>
  <si>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</si>
  <si>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</si>
  <si>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</si>
  <si>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</si>
  <si>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</si>
  <si>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</si>
  <si>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</si>
  <si>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</si>
  <si>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</si>
  <si>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</si>
  <si>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</si>
  <si>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</si>
  <si>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</si>
  <si>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</si>
  <si>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</si>
  <si>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</si>
  <si>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</si>
  <si>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</si>
  <si>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</si>
  <si>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</si>
  <si>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</si>
  <si>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</si>
  <si>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</si>
  <si>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</si>
  <si>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</si>
  <si>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</si>
  <si>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</si>
  <si>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</si>
  <si>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</si>
  <si>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</si>
  <si>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</si>
  <si>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</si>
  <si>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</si>
  <si>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</si>
  <si>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</si>
  <si>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</si>
  <si>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</si>
  <si>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</si>
  <si>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</si>
  <si>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</si>
  <si>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</si>
  <si>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</si>
  <si>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</si>
  <si>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</si>
  <si>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</si>
  <si>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</si>
  <si>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</si>
  <si>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</si>
  <si>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</si>
  <si>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</si>
  <si>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</si>
  <si>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</si>
  <si>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</si>
  <si>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</si>
  <si>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</si>
  <si>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</si>
  <si>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</si>
  <si>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</si>
  <si>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</si>
  <si>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</si>
  <si>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</si>
  <si>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</si>
  <si>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</si>
  <si>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</si>
  <si>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</si>
  <si>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</si>
  <si>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</si>
  <si>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</si>
  <si>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</si>
  <si>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</si>
  <si>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</si>
  <si>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</si>
  <si>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</si>
  <si>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</si>
  <si>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</si>
  <si>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</si>
  <si>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</si>
  <si>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</si>
  <si>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</si>
  <si>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</si>
  <si>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</si>
  <si>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</si>
  <si>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</si>
  <si>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</si>
  <si>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</si>
  <si>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</si>
  <si>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</si>
  <si>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</si>
  <si>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</si>
  <si>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</si>
  <si>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</si>
  <si>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</si>
  <si>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</si>
  <si>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</si>
  <si>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</si>
  <si>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</si>
  <si>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</si>
  <si>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</si>
  <si>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</si>
  <si>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</si>
  <si>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</si>
  <si>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</si>
  <si>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</si>
  <si>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</si>
  <si>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</si>
  <si>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</si>
  <si>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</si>
  <si>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</si>
  <si>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</si>
  <si>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</si>
  <si>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</si>
  <si>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</si>
  <si>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</si>
  <si>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</si>
  <si>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</si>
  <si>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</si>
  <si>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</si>
  <si>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</si>
  <si>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</si>
  <si>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</si>
  <si>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</si>
  <si>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</si>
  <si>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</si>
  <si>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</si>
  <si>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</si>
  <si>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</si>
  <si>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</si>
  <si>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</si>
  <si>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</si>
  <si>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</si>
  <si>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</si>
  <si>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</si>
  <si>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</si>
  <si>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</si>
  <si>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</si>
  <si>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</si>
  <si>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</si>
  <si>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</si>
  <si>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</si>
  <si>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</si>
  <si>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</si>
  <si>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</si>
  <si>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</si>
  <si>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</si>
  <si>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</si>
  <si>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</si>
  <si>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</si>
  <si>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</si>
  <si>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</si>
  <si>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</si>
  <si>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</si>
  <si>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</si>
  <si>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</si>
  <si>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</si>
  <si>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</si>
  <si>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</si>
  <si>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</si>
  <si>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</si>
  <si>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</si>
  <si>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</si>
  <si>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</si>
  <si>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</si>
  <si>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</si>
  <si>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</si>
  <si>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</si>
  <si>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</si>
  <si>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</si>
  <si>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</si>
  <si>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</si>
  <si>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</si>
  <si>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</si>
  <si>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</si>
  <si>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</si>
  <si>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</si>
  <si>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</si>
  <si>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</si>
  <si>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</si>
  <si>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</si>
  <si>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</si>
  <si>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</si>
  <si>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</si>
  <si>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</si>
  <si>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</si>
  <si>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</si>
  <si>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</si>
  <si>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</si>
  <si>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</si>
  <si>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</si>
  <si>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</si>
  <si>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</si>
  <si>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</si>
  <si>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</si>
  <si>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</si>
  <si>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</si>
  <si>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</si>
  <si>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</si>
  <si>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</si>
  <si>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</si>
  <si>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</si>
  <si>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</si>
  <si>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</si>
  <si>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</si>
  <si>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</si>
  <si>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</si>
  <si>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</si>
  <si>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</si>
  <si>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</si>
  <si>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</si>
  <si>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</si>
  <si>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</si>
  <si>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</si>
  <si>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</si>
  <si>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</si>
  <si>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</si>
  <si>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</si>
  <si>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</si>
  <si>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</si>
  <si>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</si>
  <si>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</si>
  <si>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</si>
  <si>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</si>
  <si>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</si>
  <si>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</si>
  <si>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</si>
  <si>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</si>
  <si>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</si>
  <si>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</si>
  <si>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</si>
  <si>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</si>
  <si>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</si>
  <si>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</si>
  <si>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</si>
  <si>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</si>
  <si>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</si>
  <si>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</si>
  <si>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</si>
  <si>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</si>
  <si>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</si>
  <si>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</si>
  <si>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</si>
  <si>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</si>
  <si>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</si>
  <si>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</si>
  <si>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</si>
  <si>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</si>
  <si>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</si>
  <si>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</si>
  <si>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</si>
  <si>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</si>
  <si>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</si>
  <si>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</si>
  <si>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</si>
  <si>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</si>
  <si>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</si>
  <si>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</si>
  <si>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</si>
  <si>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</si>
  <si>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</si>
  <si>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</si>
  <si>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</si>
  <si>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</si>
  <si>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</si>
  <si>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</si>
  <si>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</si>
  <si>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</si>
  <si>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</si>
  <si>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</si>
  <si>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</si>
  <si>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</si>
  <si>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</si>
  <si>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</si>
  <si>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</si>
  <si>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</si>
  <si>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</si>
  <si>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</si>
  <si>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</si>
  <si>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</si>
  <si>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</si>
  <si>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</si>
  <si>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</si>
  <si>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</si>
  <si>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</si>
  <si>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</si>
  <si>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</si>
  <si>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</si>
  <si>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</si>
  <si>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</si>
  <si>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</si>
  <si>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</si>
  <si>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</si>
  <si>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</si>
  <si>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</si>
  <si>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</si>
  <si>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</si>
  <si>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</si>
  <si>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</si>
  <si>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</si>
  <si>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</si>
  <si>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</si>
  <si>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</si>
  <si>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</si>
  <si>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</si>
  <si>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</si>
  <si>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</si>
  <si>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</si>
  <si>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</si>
  <si>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</si>
  <si>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</si>
  <si>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</si>
  <si>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</si>
  <si>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</si>
  <si>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</si>
  <si>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</si>
  <si>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</si>
  <si>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</si>
  <si>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</si>
  <si>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</si>
  <si>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</si>
  <si>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</si>
  <si>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</si>
  <si>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</si>
  <si>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</si>
  <si>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</si>
  <si>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</si>
  <si>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</si>
  <si>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</si>
  <si>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</si>
  <si>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</si>
  <si>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</si>
  <si>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</si>
  <si>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</si>
  <si>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</si>
  <si>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</si>
  <si>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</si>
  <si>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</si>
  <si>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</si>
  <si>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</si>
  <si>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</si>
  <si>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</si>
  <si>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</si>
  <si>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</si>
  <si>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</si>
  <si>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</si>
  <si>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</si>
  <si>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</si>
  <si>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</si>
  <si>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</si>
  <si>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</si>
  <si>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</si>
  <si>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</si>
  <si>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</si>
  <si>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</si>
  <si>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</si>
  <si>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</si>
  <si>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</si>
  <si>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</si>
  <si>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</si>
  <si>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</si>
  <si>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</si>
  <si>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</si>
  <si>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</si>
  <si>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</si>
  <si>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</si>
  <si>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</si>
  <si>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</si>
  <si>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</si>
  <si>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</si>
  <si>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</si>
  <si>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</si>
  <si>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</si>
  <si>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</si>
  <si>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</si>
  <si>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</si>
  <si>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</si>
  <si>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</si>
  <si>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</si>
  <si>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</si>
  <si>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</si>
  <si>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</si>
  <si>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</si>
  <si>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</si>
  <si>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</si>
  <si>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</si>
  <si>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</si>
  <si>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</si>
  <si>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</si>
  <si>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</si>
  <si>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</si>
  <si>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</si>
  <si>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</si>
  <si>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</si>
  <si>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</si>
  <si>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</si>
  <si>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</si>
  <si>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</si>
  <si>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</si>
  <si>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</si>
  <si>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</si>
  <si>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</si>
  <si>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</si>
  <si>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</si>
  <si>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</si>
  <si>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</si>
  <si>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</si>
  <si>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</si>
  <si>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</si>
  <si>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</si>
  <si>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</si>
  <si>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</si>
  <si>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</si>
  <si>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</si>
  <si>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</si>
  <si>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</si>
  <si>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</si>
  <si>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</si>
  <si>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</si>
  <si>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</si>
  <si>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</si>
  <si>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</si>
  <si>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</si>
  <si>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</si>
  <si>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</si>
  <si>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</si>
  <si>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</si>
  <si>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</si>
  <si>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</si>
  <si>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</si>
  <si>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</si>
  <si>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</si>
  <si>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</si>
  <si>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</si>
  <si>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</si>
  <si>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</si>
  <si>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</si>
  <si>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</si>
  <si>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</si>
  <si>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</si>
  <si>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</si>
  <si>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</si>
  <si>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</si>
  <si>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</si>
  <si>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</si>
  <si>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</si>
  <si>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</si>
  <si>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</si>
  <si>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</si>
  <si>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</si>
  <si>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</si>
  <si>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</si>
  <si>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</si>
  <si>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</si>
  <si>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</si>
  <si>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</si>
  <si>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</si>
  <si>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</si>
  <si>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</si>
  <si>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</si>
  <si>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</si>
  <si>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</si>
  <si>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</si>
  <si>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</si>
  <si>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</si>
  <si>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</si>
  <si>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</si>
  <si>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</si>
  <si>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</si>
  <si>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</si>
  <si>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</si>
  <si>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</si>
  <si>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</si>
  <si>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</si>
  <si>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</si>
  <si>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</si>
  <si>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</si>
  <si>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</si>
  <si>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</si>
  <si>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</si>
  <si>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</si>
  <si>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</si>
  <si>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</si>
  <si>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</si>
  <si>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</si>
  <si>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</si>
  <si>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</si>
  <si>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</si>
  <si>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</si>
  <si>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</si>
  <si>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</si>
  <si>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</si>
  <si>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</si>
  <si>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</si>
  <si>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</si>
  <si>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</si>
  <si>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</si>
  <si>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</si>
  <si>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</si>
  <si>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</si>
  <si>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</si>
  <si>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</si>
  <si>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</si>
  <si>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</si>
  <si>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</si>
  <si>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</si>
  <si>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</si>
  <si>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</si>
  <si>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</si>
  <si>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</si>
  <si>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</si>
  <si>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</si>
  <si>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</si>
  <si>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</si>
  <si>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</si>
  <si>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</si>
  <si>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</si>
  <si>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</si>
  <si>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</si>
  <si>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</si>
  <si>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</si>
  <si>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</si>
  <si>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</si>
  <si>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</si>
  <si>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</si>
  <si>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</si>
  <si>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</si>
  <si>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</si>
  <si>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</si>
  <si>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</si>
  <si>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</si>
  <si>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</si>
  <si>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</si>
  <si>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</si>
  <si>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</si>
  <si>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</si>
  <si>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</si>
  <si>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</si>
  <si>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</si>
  <si>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</si>
  <si>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</si>
  <si>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</si>
  <si>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</si>
  <si>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</si>
  <si>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</si>
  <si>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</si>
  <si>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</si>
  <si>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</si>
  <si>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</si>
  <si>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</si>
  <si>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</si>
  <si>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</si>
  <si>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</si>
  <si>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</si>
  <si>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</si>
  <si>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</si>
  <si>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</si>
  <si>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</si>
  <si>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</si>
  <si>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</si>
  <si>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</si>
  <si>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</si>
  <si>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</si>
  <si>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</si>
  <si>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</si>
  <si>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</si>
  <si>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</si>
  <si>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</si>
  <si>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</si>
  <si>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</si>
  <si>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</si>
  <si>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</si>
  <si>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</si>
  <si>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</si>
  <si>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</si>
  <si>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</si>
  <si>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</si>
  <si>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</si>
  <si>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</si>
  <si>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</si>
  <si>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</si>
  <si>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</si>
  <si>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</si>
  <si>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</si>
  <si>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</si>
  <si>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</si>
  <si>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</si>
  <si>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</si>
  <si>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</si>
  <si>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</si>
  <si>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</si>
  <si>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</si>
  <si>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</si>
  <si>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</si>
  <si>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</si>
  <si>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</si>
  <si>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</si>
  <si>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</si>
  <si>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</si>
  <si>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</si>
  <si>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</si>
  <si>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</si>
  <si>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</si>
  <si>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</si>
  <si>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</si>
  <si>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</si>
  <si>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</si>
  <si>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</si>
  <si>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</si>
  <si>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</si>
  <si>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</si>
  <si>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</si>
  <si>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</si>
  <si>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</si>
  <si>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</si>
  <si>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</si>
  <si>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</si>
  <si>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</si>
  <si>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</si>
  <si>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</si>
  <si>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</si>
  <si>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</si>
  <si>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</si>
  <si>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</si>
  <si>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</si>
  <si>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</si>
  <si>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</si>
  <si>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</si>
  <si>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</si>
  <si>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</si>
  <si>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</si>
  <si>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</si>
  <si>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</si>
  <si>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</si>
  <si>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</si>
  <si>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</si>
  <si>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</si>
  <si>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</si>
  <si>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</si>
  <si>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</si>
  <si>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</si>
  <si>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</si>
  <si>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</si>
  <si>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</si>
  <si>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</si>
  <si>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</si>
  <si>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</si>
  <si>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</si>
  <si>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</si>
  <si>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</si>
  <si>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</si>
  <si>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</si>
  <si>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</si>
  <si>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</si>
  <si>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</si>
  <si>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</si>
  <si>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</si>
  <si>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</si>
  <si>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</si>
  <si>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</si>
  <si>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</si>
  <si>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</si>
  <si>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</si>
  <si>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</si>
  <si>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</si>
  <si>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</si>
  <si>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</si>
  <si>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</si>
  <si>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</si>
  <si>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</si>
  <si>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</si>
  <si>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</si>
  <si>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</si>
  <si>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</si>
  <si>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</si>
  <si>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</si>
  <si>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</si>
  <si>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</si>
  <si>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</si>
  <si>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</si>
  <si>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</si>
  <si>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</si>
  <si>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</si>
  <si>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</si>
  <si>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</si>
  <si>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</si>
  <si>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</si>
  <si>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</si>
  <si>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</si>
  <si>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</si>
  <si>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</si>
  <si>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</si>
  <si>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</si>
  <si>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</si>
  <si>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</si>
  <si>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</si>
  <si>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</si>
  <si>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</si>
  <si>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</si>
  <si>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</si>
  <si>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</si>
  <si>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</si>
  <si>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</si>
  <si>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</si>
  <si>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</si>
  <si>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</si>
  <si>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</si>
  <si>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</si>
  <si>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</si>
  <si>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</si>
  <si>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</si>
  <si>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</si>
  <si>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</si>
  <si>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</si>
  <si>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</si>
  <si>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</si>
  <si>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</si>
  <si>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</si>
  <si>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</si>
  <si>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</si>
  <si>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</si>
  <si>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</si>
  <si>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</si>
  <si>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</si>
  <si>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</si>
  <si>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</si>
  <si>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</si>
  <si>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</si>
  <si>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</si>
  <si>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</si>
  <si>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</si>
  <si>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</si>
  <si>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</si>
  <si>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</si>
  <si>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</si>
  <si>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</si>
  <si>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</si>
  <si>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</si>
  <si>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</si>
  <si>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</si>
  <si>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</si>
  <si>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</si>
  <si>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</si>
  <si>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</si>
  <si>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</si>
  <si>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</si>
  <si>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</si>
  <si>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</si>
  <si>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</si>
  <si>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</si>
  <si>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</si>
  <si>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</si>
  <si>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</si>
  <si>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</si>
  <si>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</si>
  <si>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</si>
  <si>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</si>
  <si>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</si>
  <si>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</si>
  <si>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</si>
  <si>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</si>
  <si>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</si>
  <si>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</si>
  <si>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</si>
  <si>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</si>
  <si>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</si>
  <si>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</si>
  <si>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</si>
  <si>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</si>
  <si>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</si>
  <si>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</si>
  <si>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</si>
  <si>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</si>
  <si>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</si>
  <si>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</si>
  <si>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</si>
  <si>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</si>
  <si>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</si>
  <si>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</si>
  <si>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</si>
  <si>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</si>
  <si>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</si>
  <si>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</si>
  <si>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</si>
  <si>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</si>
  <si>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</si>
  <si>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</si>
  <si>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</si>
  <si>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</si>
  <si>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</si>
  <si>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</si>
  <si>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</si>
  <si>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</si>
  <si>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</si>
  <si>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</si>
  <si>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</si>
  <si>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</si>
  <si>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</si>
  <si>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</si>
  <si>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</si>
  <si>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</si>
  <si>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</si>
  <si>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</si>
  <si>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</si>
  <si>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</si>
  <si>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</si>
  <si>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</si>
  <si>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</si>
  <si>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</si>
  <si>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</si>
  <si>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</si>
  <si>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</si>
  <si>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</si>
  <si>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</si>
  <si>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</si>
  <si>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</si>
  <si>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</si>
  <si>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</si>
  <si>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</si>
  <si>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</si>
  <si>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</si>
  <si>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</si>
  <si>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</si>
  <si>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</si>
  <si>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</si>
  <si>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</si>
  <si>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</si>
  <si>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</si>
  <si>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</si>
  <si>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</si>
  <si>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</si>
  <si>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</si>
  <si>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</si>
  <si>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</si>
  <si>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</si>
  <si>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</si>
  <si>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</si>
  <si>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</si>
  <si>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</si>
  <si>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</si>
  <si>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</si>
  <si>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</si>
  <si>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</si>
  <si>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</si>
  <si>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</si>
  <si>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</si>
  <si>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</si>
  <si>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</si>
  <si>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</si>
  <si>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</si>
  <si>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</si>
  <si>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</si>
  <si>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</si>
  <si>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</si>
  <si>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</si>
  <si>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</si>
  <si>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</si>
  <si>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</si>
  <si>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</si>
  <si>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</si>
  <si>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</si>
  <si>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</si>
  <si>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</si>
  <si>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</si>
  <si>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</si>
  <si>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</si>
  <si>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</si>
  <si>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</si>
  <si>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</si>
  <si>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</si>
  <si>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</si>
  <si>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</si>
  <si>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</si>
  <si>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</si>
  <si>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</si>
  <si>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</si>
  <si>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</si>
  <si>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</si>
  <si>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</si>
  <si>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</si>
  <si>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</si>
  <si>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</si>
  <si>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</si>
  <si>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</si>
  <si>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</si>
  <si>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</si>
  <si>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</si>
  <si>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</si>
  <si>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</si>
  <si>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</si>
  <si>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</si>
  <si>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</si>
  <si>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</si>
  <si>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</si>
  <si>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</si>
  <si>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</si>
  <si>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</si>
  <si>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</si>
  <si>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</si>
  <si>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</si>
  <si>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</si>
  <si>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</si>
  <si>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</si>
  <si>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</si>
  <si>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</si>
  <si>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</si>
  <si>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</si>
  <si>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</si>
  <si>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</si>
  <si>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</si>
  <si>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</si>
  <si>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</si>
  <si>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</si>
  <si>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</si>
  <si>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</si>
  <si>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</si>
  <si>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</si>
  <si>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</si>
  <si>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</si>
  <si>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</si>
  <si>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</si>
  <si>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</si>
  <si>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</si>
  <si>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</si>
  <si>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</si>
  <si>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</si>
  <si>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</si>
  <si>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</si>
  <si>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</si>
  <si>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</si>
  <si>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</si>
  <si>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</si>
  <si>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</si>
  <si>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</si>
  <si>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</si>
  <si>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</si>
  <si>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</si>
  <si>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</si>
  <si>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</si>
  <si>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</si>
  <si>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</si>
  <si>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</si>
  <si>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</si>
  <si>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</si>
  <si>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</si>
  <si>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</si>
  <si>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</si>
  <si>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</si>
  <si>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</si>
  <si>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</si>
  <si>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</si>
  <si>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</si>
  <si>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</si>
  <si>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</si>
  <si>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</si>
  <si>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</si>
  <si>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</si>
  <si>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</si>
  <si>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</si>
  <si>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</si>
  <si>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</si>
  <si>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</si>
  <si>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</si>
  <si>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</si>
  <si>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</si>
  <si>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</si>
  <si>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</si>
  <si>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</si>
  <si>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</si>
  <si>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</si>
  <si>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</si>
  <si>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</si>
  <si>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</si>
  <si>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</si>
  <si>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</si>
  <si>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</si>
  <si>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</si>
  <si>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</si>
  <si>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</si>
  <si>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</si>
  <si>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</si>
  <si>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</si>
  <si>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</si>
  <si>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</si>
  <si>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</si>
  <si>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</si>
  <si>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</si>
  <si>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</si>
  <si>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</si>
  <si>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</si>
  <si>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</si>
  <si>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</si>
  <si>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</si>
  <si>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</si>
  <si>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</si>
  <si>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</si>
  <si>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</si>
  <si>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</si>
  <si>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</si>
  <si>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</si>
  <si>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</si>
  <si>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</si>
  <si>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</si>
  <si>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</si>
  <si>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</si>
  <si>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</si>
  <si>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</si>
  <si>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</si>
  <si>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</si>
  <si>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</si>
  <si>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</si>
  <si>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</si>
  <si>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</si>
  <si>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</si>
  <si>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</si>
  <si>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</si>
  <si>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</si>
  <si>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</si>
  <si>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</si>
  <si>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</si>
  <si>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</si>
  <si>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</si>
  <si>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</si>
  <si>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</si>
  <si>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</si>
  <si>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</si>
  <si>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</si>
  <si>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</si>
  <si>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</si>
  <si>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</si>
  <si>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</si>
  <si>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</si>
  <si>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</si>
  <si>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</si>
  <si>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</si>
  <si>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</si>
  <si>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</si>
  <si>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</si>
  <si>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</si>
  <si>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</si>
  <si>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</si>
  <si>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</si>
  <si>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</si>
  <si>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</si>
  <si>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</si>
  <si>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</si>
  <si>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</si>
  <si>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</si>
  <si>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</si>
  <si>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</si>
  <si>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</si>
  <si>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</si>
  <si>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</si>
  <si>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</si>
  <si>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</si>
  <si>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</si>
  <si>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</si>
  <si>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</si>
  <si>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</si>
  <si>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</si>
  <si>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</si>
  <si>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</si>
  <si>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</si>
  <si>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</si>
  <si>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</si>
  <si>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</si>
  <si>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</si>
  <si>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</si>
  <si>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</si>
  <si>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</si>
  <si>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</si>
  <si>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</si>
  <si>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</si>
  <si>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</si>
  <si>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</si>
  <si>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</si>
  <si>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</si>
  <si>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</si>
  <si>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</si>
  <si>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</si>
  <si>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</si>
  <si>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</si>
  <si>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</si>
  <si>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</si>
  <si>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</si>
  <si>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</si>
  <si>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</si>
  <si>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</si>
  <si>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</si>
  <si>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</si>
  <si>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</si>
  <si>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</si>
  <si>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</si>
  <si>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</si>
  <si>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</si>
  <si>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</si>
  <si>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</si>
  <si>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</si>
  <si>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</si>
  <si>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</si>
  <si>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</si>
  <si>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</si>
  <si>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</si>
  <si>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</si>
  <si>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</si>
  <si>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</si>
  <si>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</si>
  <si>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</si>
  <si>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</si>
  <si>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</si>
  <si>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</si>
  <si>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</si>
  <si>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</si>
  <si>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</si>
  <si>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</si>
  <si>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</si>
  <si>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</si>
  <si>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</si>
  <si>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</si>
  <si>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</si>
  <si>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</si>
  <si>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</si>
  <si>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</si>
  <si>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</si>
  <si>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</si>
  <si>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</si>
  <si>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</si>
  <si>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</si>
  <si>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</si>
  <si>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</si>
  <si>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</si>
  <si>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</si>
  <si>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</si>
  <si>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</si>
  <si>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</si>
  <si>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</si>
  <si>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</si>
  <si>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</si>
  <si>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</si>
  <si>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</si>
  <si>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</si>
  <si>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</si>
  <si>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</si>
  <si>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</si>
  <si>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</si>
  <si>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</si>
  <si>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</si>
  <si>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</si>
  <si>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</si>
  <si>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</si>
  <si>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</si>
  <si>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</si>
  <si>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</si>
  <si>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</si>
  <si>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</si>
  <si>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</si>
  <si>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</si>
  <si>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</si>
  <si>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</si>
  <si>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</si>
  <si>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</si>
  <si>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</si>
  <si>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</si>
  <si>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</si>
  <si>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</si>
  <si>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</si>
  <si>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</si>
  <si>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</si>
  <si>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</si>
  <si>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</si>
  <si>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</si>
  <si>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</si>
  <si>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</si>
  <si>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</si>
  <si>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</si>
  <si>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</si>
  <si>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</si>
  <si>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</si>
  <si>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</si>
  <si>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</si>
  <si>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</si>
  <si>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</si>
  <si>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</si>
  <si>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</si>
  <si>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</si>
  <si>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</si>
  <si>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</si>
  <si>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</si>
  <si>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</si>
  <si>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</si>
  <si>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</si>
  <si>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</si>
  <si>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</si>
  <si>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</si>
  <si>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</si>
  <si>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</si>
  <si>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</si>
  <si>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</si>
  <si>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</si>
  <si>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</si>
  <si>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</si>
  <si>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</si>
  <si>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</si>
  <si>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</si>
  <si>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</si>
  <si>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</si>
  <si>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</si>
  <si>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</si>
  <si>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</si>
  <si>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</si>
  <si>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</si>
  <si>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</si>
  <si>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</si>
  <si>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</si>
  <si>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</si>
  <si>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</si>
  <si>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</si>
  <si>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</si>
  <si>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</si>
  <si>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</si>
  <si>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</si>
  <si>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</si>
  <si>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</si>
  <si>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</si>
  <si>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</si>
  <si>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</si>
  <si>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</si>
  <si>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</si>
  <si>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</si>
  <si>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</si>
  <si>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</si>
  <si>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</si>
  <si>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</si>
  <si>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</si>
  <si>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</si>
  <si>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</si>
  <si>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</si>
  <si>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</si>
  <si>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</si>
  <si>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</si>
  <si>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</si>
  <si>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</si>
  <si>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</si>
  <si>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</si>
  <si>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</si>
  <si>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</si>
  <si>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</si>
  <si>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</si>
  <si>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</si>
  <si>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</si>
  <si>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</si>
  <si>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</si>
  <si>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</si>
  <si>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</si>
  <si>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</si>
  <si>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</si>
  <si>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</si>
  <si>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</si>
  <si>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</si>
  <si>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</si>
  <si>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</si>
  <si>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</si>
  <si>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</si>
  <si>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</si>
  <si>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</si>
  <si>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</si>
  <si>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</si>
  <si>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</si>
  <si>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</si>
  <si>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</si>
  <si>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</si>
  <si>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</si>
  <si>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</si>
  <si>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</si>
  <si>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</si>
  <si>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</si>
  <si>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</si>
  <si>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</si>
  <si>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</si>
  <si>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</si>
  <si>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</si>
  <si>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</si>
  <si>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</si>
  <si>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</si>
  <si>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</si>
  <si>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</si>
  <si>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</si>
  <si>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</si>
  <si>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</si>
  <si>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</si>
  <si>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</si>
  <si>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</si>
  <si>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</si>
  <si>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</si>
  <si>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</si>
  <si>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</si>
  <si>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</si>
  <si>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</si>
  <si>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</si>
  <si>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</si>
  <si>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</si>
  <si>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</si>
  <si>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</si>
  <si>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</si>
  <si>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</si>
  <si>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</si>
  <si>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</si>
  <si>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</si>
  <si>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</si>
  <si>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</si>
  <si>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</si>
  <si>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</si>
  <si>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</si>
  <si>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</si>
  <si>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</si>
  <si>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</si>
  <si>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</si>
  <si>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</si>
  <si>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</si>
  <si>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</si>
  <si>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</si>
  <si>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</si>
  <si>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</si>
  <si>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</si>
  <si>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</si>
  <si>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</si>
  <si>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</si>
  <si>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</si>
  <si>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</si>
  <si>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</si>
  <si>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</si>
  <si>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</si>
  <si>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</si>
  <si>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</si>
  <si>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</si>
  <si>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</si>
  <si>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</si>
  <si>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</si>
  <si>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</si>
  <si>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</si>
  <si>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</si>
  <si>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</si>
  <si>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</si>
  <si>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</si>
  <si>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</si>
  <si>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</si>
  <si>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</si>
  <si>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</si>
  <si>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</si>
  <si>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</si>
  <si>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</si>
  <si>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</si>
  <si>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</si>
  <si>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</si>
  <si>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</si>
  <si>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</si>
  <si>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</si>
  <si>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</si>
  <si>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</si>
  <si>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</si>
  <si>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</si>
  <si>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</si>
  <si>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</si>
  <si>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</si>
  <si>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</si>
  <si>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</si>
  <si>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</si>
  <si>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</si>
  <si>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</si>
  <si>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</si>
  <si>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</si>
  <si>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</si>
  <si>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</si>
  <si>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</si>
  <si>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</si>
  <si>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</si>
  <si>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</si>
  <si>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</si>
  <si>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</si>
  <si>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</si>
  <si>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</si>
  <si>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</si>
  <si>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</si>
  <si>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</si>
  <si>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</si>
  <si>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</si>
  <si>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</si>
  <si>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</si>
  <si>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</si>
  <si>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</si>
  <si>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</si>
  <si>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</si>
  <si>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</si>
  <si>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</si>
  <si>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</si>
  <si>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</si>
  <si>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</si>
  <si>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</si>
  <si>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</si>
  <si>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</si>
  <si>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</si>
  <si>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</si>
  <si>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</si>
  <si>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</si>
  <si>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</si>
  <si>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</si>
  <si>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</si>
  <si>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</si>
  <si>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</si>
  <si>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</si>
  <si>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</si>
  <si>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</si>
  <si>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</si>
  <si>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</si>
  <si>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</si>
  <si>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</si>
  <si>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</si>
  <si>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</si>
  <si>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</si>
  <si>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</si>
  <si>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</si>
  <si>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</si>
  <si>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</si>
  <si>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</si>
  <si>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</si>
  <si>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</si>
  <si>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</si>
  <si>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</si>
  <si>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</si>
  <si>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</si>
  <si>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</si>
  <si>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</si>
  <si>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</si>
  <si>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</si>
  <si>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</si>
  <si>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</si>
  <si>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</si>
  <si>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</si>
  <si>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</si>
  <si>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</si>
  <si>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</si>
  <si>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</si>
  <si>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</si>
  <si>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</si>
  <si>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</si>
  <si>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</si>
  <si>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</si>
  <si>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</si>
  <si>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</si>
  <si>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</si>
  <si>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</si>
  <si>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</si>
  <si>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</si>
  <si>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</si>
  <si>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</si>
  <si>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</si>
  <si>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</si>
  <si>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</si>
  <si>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</si>
  <si>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</si>
  <si>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</si>
  <si>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</si>
  <si>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</si>
  <si>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</si>
  <si>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</si>
  <si>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</si>
  <si>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</si>
  <si>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</si>
  <si>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</si>
  <si>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</si>
  <si>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</si>
  <si>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</si>
  <si>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</si>
  <si>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</si>
  <si>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</si>
  <si>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</si>
  <si>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</si>
  <si>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</si>
  <si>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</si>
  <si>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</si>
  <si>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</si>
  <si>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</si>
  <si>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</si>
  <si>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</si>
  <si>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</si>
  <si>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</si>
  <si>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</si>
  <si>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</si>
  <si>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</si>
  <si>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</si>
  <si>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</si>
  <si>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</si>
  <si>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</si>
  <si>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</si>
  <si>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</si>
  <si>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</si>
  <si>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</si>
  <si>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</si>
  <si>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</si>
  <si>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</si>
  <si>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</si>
  <si>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</si>
  <si>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</si>
  <si>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</si>
  <si>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</si>
  <si>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</si>
  <si>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</si>
  <si>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</si>
  <si>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</si>
  <si>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</si>
  <si>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</si>
  <si>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</si>
  <si>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</si>
  <si>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</si>
  <si>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</si>
  <si>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</si>
  <si>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</si>
  <si>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</si>
  <si>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</si>
  <si>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</si>
  <si>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</si>
  <si>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</si>
  <si>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</si>
  <si>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</si>
  <si>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</si>
  <si>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</si>
  <si>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</si>
  <si>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</si>
  <si>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</si>
  <si>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</si>
  <si>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</si>
  <si>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</si>
  <si>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</si>
  <si>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</si>
  <si>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</si>
  <si>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</si>
  <si>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</si>
  <si>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</si>
  <si>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</si>
  <si>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</si>
  <si>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</si>
  <si>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</si>
  <si>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</si>
  <si>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</si>
  <si>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</si>
  <si>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</si>
  <si>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</si>
  <si>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</si>
  <si>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</si>
  <si>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</si>
  <si>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</si>
  <si>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</si>
  <si>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</si>
  <si>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</si>
  <si>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</si>
  <si>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</si>
  <si>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</si>
  <si>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</si>
  <si>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</si>
  <si>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</si>
  <si>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</si>
  <si>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</si>
  <si>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</si>
  <si>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</si>
  <si>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</si>
  <si>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</si>
  <si>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</si>
  <si>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</si>
  <si>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</si>
  <si>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</si>
  <si>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</si>
  <si>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</si>
  <si>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</si>
  <si>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</si>
  <si>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</si>
  <si>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</si>
  <si>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</si>
  <si>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</si>
  <si>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</si>
  <si>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</si>
  <si>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</si>
  <si>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</si>
  <si>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</si>
  <si>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</si>
  <si>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</si>
  <si>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</si>
  <si>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</si>
  <si>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</si>
  <si>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</si>
  <si>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</si>
  <si>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</si>
  <si>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</si>
  <si>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</si>
  <si>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</si>
  <si>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</si>
  <si>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</si>
  <si>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</si>
  <si>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</si>
  <si>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</si>
  <si>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</si>
  <si>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</si>
  <si>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</si>
  <si>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</si>
  <si>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</si>
  <si>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</si>
  <si>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</si>
  <si>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</si>
  <si>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</si>
  <si>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</si>
  <si>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</si>
  <si>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</si>
  <si>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</si>
  <si>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</si>
  <si>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</si>
  <si>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</si>
  <si>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</si>
  <si>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</si>
  <si>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</si>
  <si>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</si>
  <si>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</si>
  <si>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</si>
  <si>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</si>
  <si>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</si>
  <si>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</si>
  <si>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</si>
  <si>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</si>
  <si>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</si>
  <si>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</si>
  <si>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</si>
  <si>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</si>
  <si>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</si>
  <si>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</si>
  <si>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</si>
  <si>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</si>
  <si>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</si>
  <si>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</si>
  <si>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</si>
  <si>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</si>
  <si>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</si>
  <si>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</si>
  <si>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</si>
  <si>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</si>
  <si>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</si>
  <si>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</si>
  <si>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</si>
  <si>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</si>
  <si>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</si>
  <si>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</si>
  <si>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</si>
  <si>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</si>
  <si>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</si>
  <si>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</si>
  <si>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</si>
  <si>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</si>
  <si>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</si>
  <si>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</si>
  <si>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</si>
  <si>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</si>
  <si>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</si>
  <si>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</si>
  <si>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</si>
  <si>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</si>
  <si>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</si>
  <si>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</si>
  <si>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</si>
  <si>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</si>
  <si>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</si>
  <si>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</si>
  <si>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</si>
  <si>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</si>
  <si>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</si>
  <si>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</si>
  <si>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</si>
  <si>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</si>
  <si>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</si>
  <si>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</si>
  <si>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</si>
  <si>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</si>
  <si>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</si>
  <si>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</si>
  <si>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</si>
  <si>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</si>
  <si>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</si>
  <si>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</si>
  <si>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</si>
  <si>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</si>
  <si>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</si>
  <si>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</si>
  <si>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</si>
  <si>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</si>
  <si>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</si>
  <si>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</si>
  <si>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</si>
  <si>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</si>
  <si>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</si>
  <si>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</si>
  <si>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</si>
  <si>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</si>
  <si>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</si>
  <si>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</si>
  <si>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</si>
  <si>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</si>
  <si>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</si>
  <si>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</si>
  <si>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</si>
  <si>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</si>
  <si>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</si>
  <si>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</si>
  <si>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</si>
  <si>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</si>
  <si>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</si>
  <si>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</si>
  <si>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</si>
  <si>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</si>
  <si>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</si>
  <si>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</si>
  <si>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</si>
  <si>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</si>
  <si>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</si>
  <si>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</si>
  <si>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</si>
  <si>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</si>
  <si>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</si>
  <si>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</si>
  <si>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</si>
  <si>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</si>
  <si>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</si>
  <si>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</si>
  <si>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</si>
  <si>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</si>
  <si>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</si>
  <si>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</si>
  <si>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</si>
  <si>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</si>
  <si>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</si>
  <si>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</si>
  <si>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</si>
  <si>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</si>
  <si>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</si>
  <si>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</si>
  <si>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</si>
  <si>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</si>
  <si>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</si>
  <si>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</si>
  <si>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</si>
  <si>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</si>
  <si>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</si>
  <si>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</si>
  <si>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</si>
  <si>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</si>
  <si>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</si>
  <si>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</si>
  <si>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</si>
  <si>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</si>
  <si>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</si>
  <si>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</si>
  <si>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</si>
  <si>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</si>
  <si>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</si>
  <si>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</si>
  <si>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</si>
  <si>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</si>
  <si>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</si>
  <si>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</si>
  <si>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</si>
  <si>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</si>
  <si>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</si>
  <si>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</si>
  <si>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</si>
  <si>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</si>
  <si>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</si>
  <si>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</si>
  <si>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</si>
  <si>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</si>
  <si>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</si>
  <si>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</si>
  <si>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</si>
  <si>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</si>
  <si>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</si>
  <si>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</si>
  <si>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</si>
  <si>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</si>
  <si>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</si>
  <si>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</si>
  <si>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</si>
  <si>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</si>
  <si>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</si>
  <si>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</si>
  <si>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</si>
  <si>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</si>
  <si>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</si>
  <si>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</si>
  <si>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</si>
  <si>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</si>
  <si>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</si>
  <si>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</si>
  <si>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</si>
  <si>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</si>
  <si>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</si>
  <si>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</si>
  <si>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</si>
  <si>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</si>
  <si>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</si>
  <si>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</si>
  <si>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</si>
  <si>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</si>
  <si>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</si>
  <si>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</si>
  <si>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</si>
  <si>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</si>
  <si>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</si>
  <si>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</si>
  <si>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</si>
  <si>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</si>
  <si>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</si>
  <si>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</si>
  <si>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</si>
  <si>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</si>
  <si>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</si>
  <si>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</si>
  <si>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</si>
  <si>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</si>
  <si>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</si>
  <si>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</si>
  <si>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</si>
  <si>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</si>
  <si>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</si>
  <si>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</si>
  <si>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</si>
  <si>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</si>
  <si>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</si>
  <si>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</si>
  <si>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</si>
  <si>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</si>
  <si>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</si>
  <si>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</si>
  <si>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</si>
  <si>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</si>
  <si>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</si>
  <si>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</si>
  <si>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</si>
  <si>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</si>
  <si>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</si>
  <si>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</si>
  <si>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</si>
  <si>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</si>
  <si>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</si>
  <si>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</si>
  <si>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</si>
  <si>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</si>
  <si>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</si>
  <si>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</si>
  <si>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</si>
  <si>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</si>
  <si>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</si>
  <si>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</si>
  <si>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</si>
  <si>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</si>
  <si>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</si>
  <si>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</si>
  <si>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</si>
  <si>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</si>
  <si>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</si>
  <si>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</si>
  <si>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</si>
  <si>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</si>
  <si>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</si>
  <si>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</si>
  <si>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</si>
  <si>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</si>
  <si>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</si>
  <si>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</si>
  <si>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</si>
  <si>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</si>
  <si>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</si>
  <si>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</si>
  <si>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</si>
  <si>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</si>
  <si>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</si>
  <si>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</si>
  <si>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</si>
  <si>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</si>
  <si>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</si>
  <si>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</si>
  <si>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</si>
  <si>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</si>
  <si>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</si>
  <si>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</si>
  <si>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</si>
  <si>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</si>
  <si>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</si>
  <si>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</si>
  <si>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</si>
  <si>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</si>
  <si>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</si>
  <si>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</si>
  <si>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</si>
  <si>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</si>
  <si>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</si>
  <si>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</si>
  <si>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</si>
  <si>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</si>
  <si>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</si>
  <si>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</si>
  <si>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</si>
  <si>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</si>
  <si>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</si>
  <si>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</si>
  <si>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</si>
  <si>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</si>
  <si>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</si>
  <si>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</si>
  <si>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</si>
  <si>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</si>
  <si>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</si>
  <si>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</si>
  <si>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</si>
  <si>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</si>
  <si>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</si>
  <si>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</si>
  <si>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</si>
  <si>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</si>
  <si>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</si>
  <si>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</si>
  <si>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</si>
  <si>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</si>
  <si>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</si>
  <si>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</si>
  <si>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</si>
  <si>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</si>
  <si>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</si>
  <si>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</si>
  <si>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</si>
  <si>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</si>
  <si>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</si>
  <si>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</si>
  <si>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</si>
  <si>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</si>
  <si>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</si>
  <si>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</si>
  <si>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</si>
  <si>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</si>
  <si>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</si>
  <si>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</si>
  <si>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</si>
  <si>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</si>
  <si>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</si>
  <si>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</si>
  <si>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</si>
  <si>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</si>
  <si>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</si>
  <si>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</si>
  <si>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</si>
  <si>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</si>
  <si>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</si>
  <si>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</si>
  <si>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</si>
  <si>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</si>
  <si>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</si>
  <si>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</si>
  <si>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</si>
  <si>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</si>
  <si>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</si>
  <si>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</si>
  <si>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</si>
  <si>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</si>
  <si>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</si>
  <si>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</si>
  <si>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</si>
  <si>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</si>
  <si>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</si>
  <si>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</si>
  <si>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</si>
  <si>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</si>
  <si>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</si>
  <si>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</si>
  <si>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</si>
  <si>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</si>
  <si>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</si>
  <si>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</si>
  <si>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</si>
  <si>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</si>
  <si>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</si>
  <si>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</si>
  <si>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</si>
  <si>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</si>
  <si>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</si>
  <si>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</si>
  <si>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</si>
  <si>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</si>
  <si>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</si>
  <si>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</si>
  <si>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</si>
  <si>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</si>
  <si>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</si>
  <si>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</si>
  <si>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</si>
  <si>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</si>
  <si>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</si>
  <si>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</si>
  <si>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</si>
  <si>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</si>
  <si>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</si>
  <si>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</si>
  <si>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</si>
  <si>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</si>
  <si>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</si>
  <si>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</si>
  <si>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</si>
  <si>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</si>
  <si>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</si>
  <si>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</si>
  <si>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</si>
  <si>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</si>
  <si>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</si>
  <si>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</si>
  <si>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</si>
  <si>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</si>
  <si>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</si>
  <si>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</si>
  <si>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</si>
  <si>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</si>
  <si>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</si>
  <si>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</si>
  <si>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</si>
  <si>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</si>
  <si>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</si>
  <si>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</si>
  <si>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</si>
  <si>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</si>
  <si>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</si>
  <si>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</si>
  <si>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</si>
  <si>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</si>
  <si>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</si>
  <si>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</si>
  <si>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</si>
  <si>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</si>
  <si>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</si>
  <si>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</si>
  <si>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</si>
  <si>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</si>
  <si>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</si>
  <si>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</si>
  <si>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</si>
  <si>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</si>
  <si>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</si>
  <si>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</si>
  <si>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</si>
  <si>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</si>
  <si>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</si>
  <si>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</si>
  <si>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</si>
  <si>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</si>
  <si>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</si>
  <si>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</si>
  <si>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</si>
  <si>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</si>
  <si>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</si>
  <si>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</si>
  <si>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</si>
  <si>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</si>
  <si>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</si>
  <si>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</si>
  <si>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</si>
  <si>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</si>
  <si>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</si>
  <si>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</si>
  <si>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</si>
  <si>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</si>
  <si>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</si>
  <si>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</si>
  <si>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</si>
  <si>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</si>
  <si>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</si>
  <si>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</si>
  <si>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</si>
  <si>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</si>
  <si>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</si>
  <si>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</si>
  <si>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</si>
  <si>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</si>
  <si>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</si>
  <si>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</si>
  <si>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</si>
  <si>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</si>
  <si>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</si>
  <si>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</si>
  <si>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</si>
  <si>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</si>
  <si>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</si>
  <si>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</si>
  <si>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</si>
  <si>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</si>
  <si>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</si>
  <si>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</si>
  <si>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</si>
  <si>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</si>
  <si>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</si>
  <si>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</si>
  <si>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</si>
  <si>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</si>
  <si>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</si>
  <si>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</si>
  <si>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</si>
  <si>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</si>
  <si>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</si>
  <si>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</si>
  <si>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</si>
  <si>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</si>
  <si>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</si>
  <si>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</si>
  <si>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</si>
  <si>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</si>
  <si>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</si>
  <si>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</si>
  <si>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</si>
  <si>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</si>
  <si>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</si>
  <si>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</si>
  <si>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</si>
  <si>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</si>
  <si>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</si>
  <si>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</si>
  <si>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</si>
  <si>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</si>
  <si>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</si>
  <si>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</si>
  <si>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</si>
  <si>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</si>
  <si>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</si>
  <si>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</si>
  <si>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</si>
  <si>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</si>
  <si>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</si>
  <si>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</si>
  <si>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</si>
  <si>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</si>
  <si>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</si>
  <si>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</si>
  <si>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</si>
  <si>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</si>
  <si>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</si>
  <si>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</si>
  <si>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</si>
  <si>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</si>
  <si>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</si>
  <si>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</si>
  <si>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</si>
  <si>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</si>
  <si>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</si>
  <si>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</si>
  <si>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</si>
  <si>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</si>
  <si>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</si>
  <si>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</si>
  <si>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</si>
  <si>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</si>
  <si>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</si>
  <si>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</si>
  <si>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</si>
  <si>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</si>
  <si>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</si>
  <si>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</si>
  <si>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</si>
  <si>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</si>
  <si>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</si>
  <si>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</si>
  <si>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</si>
  <si>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</si>
  <si>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</si>
  <si>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</si>
  <si>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</si>
  <si>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</si>
  <si>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</si>
  <si>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</si>
  <si>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</si>
  <si>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</si>
  <si>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</si>
  <si>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</si>
  <si>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</si>
  <si>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</si>
  <si>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</si>
  <si>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</si>
  <si>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</si>
  <si>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</si>
  <si>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</si>
  <si>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</si>
  <si>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</si>
  <si>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</si>
  <si>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</si>
  <si>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</si>
  <si>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</si>
  <si>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</si>
  <si>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</si>
  <si>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</si>
  <si>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</si>
  <si>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</si>
  <si>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</si>
  <si>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</si>
  <si>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</si>
  <si>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</si>
  <si>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</si>
  <si>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</si>
  <si>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</si>
  <si>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</si>
  <si>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</si>
  <si>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</si>
  <si>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</si>
  <si>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</si>
  <si>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</si>
  <si>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</si>
  <si>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</si>
  <si>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</si>
  <si>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</si>
  <si>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</si>
  <si>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</si>
  <si>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</si>
  <si>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</si>
  <si>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</si>
  <si>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</si>
  <si>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</si>
  <si>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</si>
  <si>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</si>
  <si>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</si>
  <si>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</si>
  <si>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</si>
  <si>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</si>
  <si>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</si>
  <si>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</si>
  <si>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</si>
  <si>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</si>
  <si>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</si>
  <si>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</si>
  <si>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</si>
  <si>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</si>
  <si>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</si>
  <si>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</si>
  <si>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</si>
  <si>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</si>
  <si>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</si>
  <si>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</si>
  <si>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</si>
  <si>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</si>
  <si>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</si>
  <si>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</si>
  <si>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</si>
  <si>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</si>
  <si>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</si>
  <si>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</si>
  <si>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</si>
  <si>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</si>
  <si>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</si>
  <si>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</si>
  <si>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</si>
  <si>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</si>
  <si>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</si>
  <si>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</si>
  <si>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</si>
  <si>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</si>
  <si>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</si>
  <si>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</si>
  <si>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</si>
  <si>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</si>
  <si>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</si>
  <si>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</si>
  <si>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</si>
  <si>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</si>
  <si>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</si>
  <si>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</si>
  <si>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</si>
  <si>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</si>
  <si>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</si>
  <si>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</si>
  <si>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</si>
  <si>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</si>
  <si>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</si>
  <si>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</si>
  <si>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</si>
  <si>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</si>
  <si>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</si>
  <si>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</si>
  <si>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</si>
  <si>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</si>
  <si>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</si>
  <si>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</si>
  <si>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</si>
  <si>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</si>
  <si>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</si>
  <si>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</si>
  <si>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</si>
  <si>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</si>
  <si>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</si>
  <si>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</si>
  <si>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</si>
  <si>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</si>
  <si>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</si>
  <si>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</si>
  <si>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</si>
  <si>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</si>
  <si>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</si>
  <si>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</si>
  <si>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</si>
  <si>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</si>
  <si>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</si>
  <si>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</si>
  <si>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</si>
  <si>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</si>
  <si>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</si>
  <si>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</si>
  <si>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</si>
  <si>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</si>
  <si>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</si>
  <si>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</si>
  <si>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</si>
  <si>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</si>
  <si>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</si>
  <si>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</si>
  <si>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</si>
  <si>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</si>
  <si>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</si>
  <si>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</si>
  <si>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</si>
  <si>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</si>
  <si>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</si>
  <si>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</si>
  <si>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</si>
  <si>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</si>
  <si>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</si>
  <si>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</si>
  <si>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</si>
  <si>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</si>
  <si>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</si>
  <si>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</si>
  <si>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</si>
  <si>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</si>
  <si>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</si>
  <si>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</si>
  <si>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</si>
  <si>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</si>
  <si>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</si>
  <si>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</si>
  <si>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</si>
  <si>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</si>
  <si>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</si>
  <si>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</si>
  <si>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</si>
  <si>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</si>
  <si>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</si>
  <si>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</si>
  <si>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</si>
  <si>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</si>
  <si>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</si>
  <si>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</si>
  <si>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</si>
  <si>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</si>
  <si>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</si>
  <si>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</si>
  <si>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</si>
  <si>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</si>
  <si>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</si>
  <si>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</si>
  <si>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</si>
  <si>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</si>
  <si>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</si>
  <si>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</si>
  <si>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</si>
  <si>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</si>
  <si>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</si>
  <si>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</si>
  <si>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</si>
  <si>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</si>
  <si>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</si>
  <si>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</si>
  <si>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</si>
  <si>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</si>
  <si>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</si>
  <si>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</si>
  <si>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</si>
  <si>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</si>
  <si>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</si>
  <si>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</si>
  <si>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</si>
  <si>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</si>
  <si>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</si>
  <si>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</si>
  <si>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</si>
  <si>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</si>
  <si>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</si>
  <si>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</si>
  <si>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</si>
  <si>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</si>
  <si>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</si>
  <si>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</si>
  <si>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</si>
  <si>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</si>
  <si>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</si>
  <si>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</si>
  <si>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</si>
  <si>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</si>
  <si>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</si>
  <si>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</si>
  <si>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</si>
  <si>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</si>
  <si>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</si>
  <si>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</si>
  <si>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</si>
  <si>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</si>
  <si>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</si>
  <si>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</si>
  <si>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</si>
  <si>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</si>
  <si>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</si>
  <si>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</si>
  <si>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</si>
  <si>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</si>
  <si>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</si>
  <si>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</si>
  <si>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</si>
  <si>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</si>
  <si>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</si>
  <si>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</si>
  <si>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</si>
  <si>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</si>
  <si>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</si>
  <si>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</si>
  <si>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</si>
  <si>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</si>
  <si>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</si>
  <si>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</si>
  <si>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</si>
  <si>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</si>
  <si>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</si>
  <si>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</si>
  <si>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</si>
  <si>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</si>
  <si>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</si>
  <si>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</si>
  <si>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</si>
  <si>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</si>
  <si>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</si>
  <si>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</si>
  <si>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</si>
  <si>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</si>
  <si>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</si>
  <si>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</si>
  <si>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</si>
  <si>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</si>
  <si>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</si>
  <si>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</si>
  <si>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</si>
  <si>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</si>
  <si>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</si>
  <si>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</si>
  <si>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</si>
  <si>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</si>
  <si>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</si>
  <si>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</si>
  <si>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</si>
  <si>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</si>
  <si>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</si>
  <si>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</si>
  <si>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</si>
  <si>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</si>
  <si>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</si>
  <si>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</si>
  <si>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</si>
  <si>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</si>
  <si>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</si>
  <si>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</si>
  <si>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</si>
  <si>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</si>
  <si>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</si>
  <si>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</si>
  <si>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</si>
  <si>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</si>
  <si>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</si>
  <si>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</si>
  <si>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</si>
  <si>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</si>
  <si>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</si>
  <si>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</si>
  <si>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</si>
  <si>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</si>
  <si>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</si>
  <si>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</si>
  <si>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</si>
  <si>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</si>
  <si>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</si>
  <si>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</si>
  <si>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</si>
  <si>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</si>
  <si>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</si>
  <si>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</si>
  <si>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</si>
  <si>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</si>
  <si>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</si>
  <si>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</si>
  <si>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</si>
  <si>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</si>
  <si>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</si>
  <si>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</si>
  <si>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</si>
  <si>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</si>
  <si>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</si>
  <si>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</si>
  <si>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</si>
  <si>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</si>
  <si>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</si>
  <si>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</si>
  <si>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</si>
  <si>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</si>
  <si>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</si>
  <si>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</si>
  <si>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</si>
  <si>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</si>
  <si>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</si>
  <si>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</si>
  <si>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</si>
  <si>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</si>
  <si>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</si>
  <si>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</si>
  <si>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</si>
  <si>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</si>
  <si>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</si>
  <si>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</si>
  <si>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</si>
  <si>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</si>
  <si>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</si>
  <si>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</si>
  <si>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</si>
  <si>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</si>
  <si>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</si>
  <si>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</si>
  <si>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</si>
  <si>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</si>
  <si>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</si>
  <si>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</si>
  <si>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</si>
  <si>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</si>
  <si>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</si>
  <si>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</si>
  <si>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</si>
  <si>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</si>
  <si>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</si>
  <si>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</si>
  <si>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</si>
  <si>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</si>
  <si>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</si>
  <si>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</si>
  <si>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</si>
  <si>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</si>
  <si>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</si>
  <si>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</si>
  <si>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</si>
  <si>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</si>
  <si>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</si>
  <si>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</si>
  <si>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</si>
  <si>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</si>
  <si>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</si>
  <si>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</si>
  <si>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</si>
  <si>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</si>
  <si>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</si>
  <si>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</si>
  <si>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</si>
  <si>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</si>
  <si>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</si>
  <si>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</si>
  <si>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</si>
  <si>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</si>
  <si>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</si>
  <si>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</si>
  <si>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</si>
  <si>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</si>
  <si>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</si>
  <si>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</si>
  <si>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</si>
  <si>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</si>
  <si>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</si>
  <si>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</si>
  <si>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</si>
  <si>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</si>
  <si>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</si>
  <si>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</si>
  <si>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</si>
  <si>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</si>
  <si>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</si>
  <si>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</si>
  <si>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</si>
  <si>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</si>
  <si>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</si>
  <si>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</si>
  <si>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</si>
  <si>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</si>
  <si>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</si>
  <si>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</si>
  <si>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</si>
  <si>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</si>
  <si>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</si>
  <si>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</si>
  <si>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</si>
  <si>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</si>
  <si>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</si>
  <si>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</si>
  <si>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</si>
  <si>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</si>
  <si>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</si>
  <si>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</si>
  <si>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</si>
  <si>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</si>
  <si>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</si>
  <si>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</si>
  <si>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</si>
  <si>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</si>
  <si>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</si>
  <si>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</si>
  <si>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</si>
  <si>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</si>
  <si>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</si>
  <si>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</si>
  <si>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</si>
  <si>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</si>
  <si>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</si>
  <si>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</si>
  <si>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</si>
  <si>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</si>
  <si>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</si>
  <si>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</si>
  <si>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</si>
  <si>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</si>
  <si>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</si>
  <si>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</si>
  <si>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</si>
  <si>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</si>
  <si>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</si>
  <si>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</si>
  <si>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</si>
  <si>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</si>
  <si>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</si>
  <si>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</si>
  <si>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</si>
  <si>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</si>
  <si>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</si>
  <si>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</si>
  <si>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</si>
  <si>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</si>
  <si>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</si>
  <si>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</si>
  <si>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</si>
  <si>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</si>
  <si>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</si>
  <si>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</si>
  <si>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</si>
  <si>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</si>
  <si>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</si>
  <si>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</si>
  <si>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</si>
  <si>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</si>
  <si>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</si>
  <si>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</si>
  <si>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</si>
  <si>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</si>
  <si>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</si>
  <si>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</si>
  <si>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</si>
  <si>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</si>
  <si>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</si>
  <si>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</si>
  <si>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</si>
  <si>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</si>
  <si>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</si>
  <si>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</si>
  <si>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</si>
  <si>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</si>
  <si>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</si>
  <si>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</si>
  <si>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</si>
  <si>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</si>
  <si>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</si>
  <si>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</si>
  <si>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</si>
  <si>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</si>
  <si>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</si>
  <si>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</si>
  <si>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</si>
  <si>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</si>
  <si>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</si>
  <si>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</si>
  <si>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</si>
  <si>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</si>
  <si>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</si>
  <si>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</si>
  <si>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</si>
  <si>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</si>
  <si>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</si>
  <si>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</si>
  <si>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</si>
  <si>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</si>
  <si>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</si>
  <si>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</si>
  <si>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</si>
  <si>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</si>
  <si>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</si>
  <si>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</si>
  <si>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</si>
  <si>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</si>
  <si>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</si>
  <si>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</si>
  <si>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</si>
  <si>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</si>
  <si>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</si>
  <si>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</si>
  <si>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</si>
  <si>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</si>
  <si>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</si>
  <si>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</si>
  <si>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</si>
  <si>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</si>
  <si>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</si>
  <si>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</si>
  <si>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</si>
  <si>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</si>
  <si>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</si>
  <si>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</si>
  <si>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</si>
  <si>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</si>
  <si>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</si>
  <si>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</si>
  <si>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</si>
  <si>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</si>
  <si>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</si>
  <si>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</si>
  <si>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</si>
  <si>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</si>
  <si>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</si>
  <si>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</si>
  <si>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</si>
  <si>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</si>
  <si>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</si>
  <si>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</si>
  <si>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</si>
  <si>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</si>
  <si>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</si>
  <si>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</si>
  <si>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</si>
  <si>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</si>
  <si>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</si>
  <si>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</si>
  <si>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</si>
  <si>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</si>
  <si>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</si>
  <si>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</si>
  <si>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</si>
  <si>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</si>
  <si>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</si>
  <si>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</si>
  <si>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</si>
  <si>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</si>
  <si>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</si>
  <si>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</si>
  <si>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</si>
  <si>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</si>
  <si>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</si>
  <si>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</si>
  <si>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</si>
  <si>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</si>
  <si>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</si>
  <si>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</si>
  <si>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</si>
  <si>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</si>
  <si>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</si>
  <si>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</si>
  <si>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</si>
  <si>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</si>
  <si>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</si>
  <si>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</si>
  <si>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</si>
  <si>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</si>
  <si>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</si>
  <si>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</si>
  <si>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</si>
  <si>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</si>
  <si>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</si>
  <si>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</si>
  <si>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</si>
  <si>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</si>
  <si>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</si>
  <si>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</si>
  <si>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</si>
  <si>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</si>
  <si>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</si>
  <si>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</si>
  <si>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</si>
  <si>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</si>
  <si>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</si>
  <si>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</si>
  <si>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</si>
  <si>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</si>
  <si>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</si>
  <si>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</si>
  <si>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</si>
  <si>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</si>
  <si>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</si>
  <si>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</si>
  <si>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</si>
  <si>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</si>
  <si>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</si>
  <si>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</si>
  <si>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</si>
  <si>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</si>
  <si>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</si>
  <si>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</si>
  <si>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</si>
  <si>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</si>
  <si>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</si>
  <si>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</si>
  <si>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</si>
  <si>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</si>
  <si>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</si>
  <si>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</si>
  <si>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</si>
  <si>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</si>
  <si>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</si>
  <si>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</si>
  <si>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</si>
  <si>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</si>
  <si>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</si>
  <si>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</si>
  <si>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</si>
  <si>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</si>
  <si>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</si>
  <si>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</si>
  <si>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</si>
  <si>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</si>
  <si>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</si>
  <si>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</si>
  <si>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</si>
  <si>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</si>
  <si>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</si>
  <si>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</si>
  <si>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</si>
  <si>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</si>
  <si>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</si>
  <si>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</si>
  <si>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</si>
  <si>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</si>
  <si>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</si>
  <si>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</si>
  <si>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</si>
  <si>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</si>
  <si>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</si>
  <si>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</si>
  <si>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</si>
  <si>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</si>
  <si>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</si>
  <si>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</si>
  <si>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</si>
  <si>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</si>
  <si>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</si>
  <si>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</si>
  <si>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</si>
  <si>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</si>
  <si>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</si>
  <si>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</si>
  <si>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</si>
  <si>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</si>
  <si>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</si>
  <si>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</si>
  <si>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</si>
  <si>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</si>
  <si>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</si>
  <si>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</si>
  <si>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</si>
  <si>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</si>
  <si>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</si>
  <si>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</si>
  <si>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</si>
  <si>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</si>
  <si>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</si>
  <si>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</si>
  <si>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</si>
  <si>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</si>
  <si>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</si>
  <si>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</si>
  <si>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</si>
  <si>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</si>
  <si>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</si>
  <si>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</si>
  <si>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</si>
  <si>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</si>
  <si>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</si>
  <si>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</si>
  <si>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</si>
  <si>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</si>
  <si>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</si>
  <si>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</si>
  <si>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</si>
  <si>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</si>
  <si>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</si>
  <si>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</si>
  <si>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</si>
  <si>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</si>
  <si>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</si>
  <si>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</si>
  <si>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</si>
  <si>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</si>
  <si>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</si>
  <si>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</si>
  <si>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</si>
  <si>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</si>
  <si>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</si>
  <si>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</si>
  <si>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</si>
  <si>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</si>
  <si>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</si>
  <si>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</si>
  <si>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</si>
  <si>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</si>
  <si>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</si>
  <si>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</si>
  <si>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</si>
  <si>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</si>
  <si>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</si>
  <si>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</si>
  <si>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</si>
  <si>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</si>
  <si>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</si>
  <si>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</si>
  <si>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</si>
  <si>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</si>
  <si>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</si>
  <si>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</si>
  <si>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</si>
  <si>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</si>
  <si>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</si>
  <si>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</si>
  <si>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</si>
  <si>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</si>
  <si>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</si>
  <si>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</si>
  <si>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</si>
  <si>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</si>
  <si>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</si>
  <si>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</si>
  <si>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</si>
  <si>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</si>
  <si>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</si>
  <si>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</si>
  <si>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</si>
  <si>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</si>
  <si>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</si>
  <si>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</si>
  <si>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</si>
  <si>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</si>
  <si>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</si>
  <si>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</si>
  <si>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</si>
  <si>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</si>
  <si>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</si>
  <si>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</si>
  <si>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</si>
  <si>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</si>
  <si>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</si>
  <si>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</si>
  <si>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</si>
  <si>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</si>
  <si>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</si>
  <si>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</si>
  <si>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</si>
  <si>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</si>
  <si>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</si>
  <si>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</si>
  <si>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</si>
  <si>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</si>
  <si>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</si>
  <si>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</si>
  <si>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</si>
  <si>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</si>
  <si>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</si>
  <si>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</si>
  <si>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</si>
  <si>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</si>
  <si>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</si>
  <si>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</si>
  <si>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</si>
  <si>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</si>
  <si>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</si>
  <si>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</si>
  <si>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</si>
  <si>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</si>
  <si>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</si>
  <si>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</si>
  <si>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</si>
  <si>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</si>
  <si>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</si>
  <si>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</si>
  <si>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</si>
  <si>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</si>
  <si>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</si>
  <si>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</si>
  <si>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</si>
  <si>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</si>
  <si>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</si>
  <si>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</si>
  <si>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</si>
  <si>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</si>
  <si>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</si>
  <si>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</si>
  <si>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</si>
  <si>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</si>
  <si>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</si>
  <si>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</si>
  <si>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</si>
  <si>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</si>
  <si>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</si>
  <si>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</si>
  <si>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</si>
  <si>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</si>
  <si>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</si>
  <si>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</si>
  <si>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</si>
  <si>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</si>
  <si>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</si>
  <si>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</si>
  <si>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</si>
  <si>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</si>
  <si>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</si>
  <si>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</si>
  <si>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</si>
  <si>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</si>
  <si>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</si>
  <si>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</si>
  <si>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</si>
  <si>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</si>
  <si>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</si>
  <si>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</si>
  <si>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</si>
  <si>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</si>
  <si>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</si>
  <si>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</si>
  <si>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</si>
  <si>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</si>
  <si>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</si>
  <si>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</si>
  <si>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</si>
  <si>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</si>
  <si>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</si>
  <si>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</si>
  <si>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</si>
  <si>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</si>
  <si>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</si>
  <si>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</si>
  <si>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</si>
  <si>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</si>
  <si>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</si>
  <si>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</si>
  <si>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</si>
  <si>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</si>
  <si>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</si>
  <si>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</si>
  <si>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</si>
  <si>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</si>
  <si>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</si>
  <si>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</si>
  <si>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</si>
  <si>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</si>
  <si>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</si>
  <si>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</si>
  <si>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</si>
  <si>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</si>
  <si>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</si>
  <si>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</si>
  <si>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</si>
  <si>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</si>
  <si>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</si>
  <si>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</si>
  <si>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</si>
  <si>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</si>
  <si>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</si>
  <si>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</si>
  <si>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</si>
  <si>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</si>
  <si>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</si>
  <si>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</si>
  <si>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</si>
  <si>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</si>
  <si>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</si>
  <si>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</si>
  <si>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</si>
  <si>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</si>
  <si>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</si>
  <si>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</si>
  <si>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</si>
  <si>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</si>
  <si>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</si>
  <si>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</si>
  <si>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</si>
  <si>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</si>
  <si>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</si>
  <si>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</si>
  <si>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</si>
  <si>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</si>
  <si>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</si>
  <si>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</si>
  <si>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</si>
  <si>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</si>
  <si>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</si>
  <si>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</si>
  <si>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</si>
  <si>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</si>
  <si>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</si>
  <si>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</si>
  <si>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</si>
  <si>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</si>
  <si>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</si>
  <si>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</si>
  <si>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</si>
  <si>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</si>
  <si>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</si>
  <si>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</si>
  <si>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</si>
  <si>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</si>
  <si>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</si>
  <si>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</si>
  <si>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</si>
  <si>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</si>
  <si>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</si>
  <si>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</si>
  <si>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</si>
  <si>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</si>
  <si>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</si>
  <si>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</si>
  <si>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</si>
  <si>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</si>
  <si>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</si>
  <si>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</si>
  <si>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</si>
  <si>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</si>
  <si>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</si>
  <si>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</si>
  <si>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</si>
  <si>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</si>
  <si>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</si>
  <si>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</si>
  <si>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</si>
  <si>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</si>
  <si>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</si>
  <si>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</si>
  <si>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</si>
  <si>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</si>
  <si>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</si>
  <si>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</si>
  <si>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</si>
  <si>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</si>
  <si>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</si>
  <si>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</si>
  <si>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</si>
  <si>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</si>
  <si>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</si>
  <si>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</si>
  <si>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</si>
  <si>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</si>
  <si>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</si>
  <si>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</si>
  <si>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</si>
  <si>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</si>
  <si>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</si>
  <si>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</si>
  <si>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</si>
  <si>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</si>
  <si>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</si>
  <si>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</si>
  <si>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</si>
  <si>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</si>
  <si>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</si>
  <si>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</si>
  <si>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</si>
  <si>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</si>
  <si>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</si>
  <si>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</si>
  <si>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</si>
  <si>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</si>
  <si>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</si>
  <si>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</si>
  <si>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</si>
  <si>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</si>
  <si>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</si>
  <si>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</si>
  <si>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</si>
  <si>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</si>
  <si>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</si>
  <si>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</si>
  <si>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</si>
  <si>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</si>
  <si>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</si>
  <si>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</si>
  <si>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</si>
  <si>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</si>
  <si>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</si>
  <si>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</si>
  <si>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</si>
  <si>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</si>
  <si>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</si>
  <si>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</si>
  <si>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</si>
  <si>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</si>
  <si>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</si>
  <si>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</si>
  <si>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</si>
  <si>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</si>
  <si>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</si>
  <si>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</si>
  <si>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</si>
  <si>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</si>
  <si>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</si>
  <si>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</si>
  <si>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</si>
  <si>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</si>
  <si>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</si>
  <si>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</si>
  <si>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</si>
  <si>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</si>
  <si>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</si>
  <si>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</si>
  <si>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</si>
  <si>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</si>
  <si>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</si>
  <si>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</si>
  <si>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</si>
  <si>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</si>
  <si>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</si>
  <si>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</si>
  <si>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</si>
  <si>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</si>
  <si>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</si>
  <si>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</si>
  <si>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</si>
  <si>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</si>
  <si>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</si>
  <si>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</si>
  <si>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</si>
  <si>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</si>
  <si>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</si>
  <si>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</si>
  <si>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</si>
  <si>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</si>
  <si>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</si>
  <si>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</si>
  <si>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</si>
  <si>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</si>
  <si>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</si>
  <si>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</si>
  <si>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</si>
  <si>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</si>
  <si>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</si>
  <si>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</si>
  <si>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</si>
  <si>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</si>
  <si>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</si>
  <si>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</si>
  <si>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</si>
  <si>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</si>
  <si>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</si>
  <si>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</si>
  <si>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</si>
  <si>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</si>
  <si>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</si>
  <si>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</si>
  <si>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</si>
  <si>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</si>
  <si>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</si>
  <si>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</si>
  <si>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</si>
  <si>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</si>
  <si>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</si>
  <si>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</si>
  <si>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</si>
  <si>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</si>
  <si>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</si>
  <si>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</si>
  <si>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</si>
  <si>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</si>
  <si>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</si>
  <si>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</si>
  <si>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</si>
  <si>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</si>
  <si>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</si>
  <si>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</si>
  <si>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</si>
  <si>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</si>
  <si>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</si>
  <si>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</si>
  <si>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</si>
  <si>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</si>
  <si>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</si>
  <si>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</si>
  <si>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</si>
  <si>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</si>
  <si>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</si>
  <si>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</si>
  <si>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</si>
  <si>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</si>
  <si>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</si>
  <si>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</si>
  <si>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</si>
  <si>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</si>
  <si>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</si>
  <si>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</si>
  <si>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</si>
  <si>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</si>
  <si>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</si>
  <si>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</si>
  <si>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</si>
  <si>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</si>
  <si>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</si>
  <si>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</si>
  <si>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</si>
  <si>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</si>
  <si>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</si>
  <si>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</si>
  <si>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</si>
  <si>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</si>
  <si>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</si>
  <si>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</si>
  <si>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</si>
  <si>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</si>
  <si>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</si>
  <si>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</si>
  <si>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</si>
  <si>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</si>
  <si>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</si>
  <si>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</si>
  <si>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</si>
  <si>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</si>
  <si>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</si>
  <si>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</si>
  <si>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</si>
  <si>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</si>
  <si>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</si>
  <si>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</si>
  <si>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</si>
  <si>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</si>
  <si>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</si>
  <si>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</si>
  <si>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</si>
  <si>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</si>
  <si>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</si>
  <si>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</si>
  <si>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</si>
  <si>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</si>
  <si>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</si>
  <si>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</si>
  <si>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</si>
  <si>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</si>
  <si>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</si>
  <si>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</si>
  <si>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</si>
  <si>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</si>
  <si>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</si>
  <si>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</si>
  <si>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</si>
  <si>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</si>
  <si>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</si>
  <si>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</si>
  <si>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</si>
  <si>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</si>
  <si>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</si>
  <si>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</si>
  <si>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</si>
  <si>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</si>
  <si>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</si>
  <si>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</si>
  <si>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</si>
  <si>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</si>
  <si>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</si>
  <si>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</si>
  <si>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</si>
  <si>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</si>
  <si>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</si>
  <si>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</si>
  <si>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</si>
  <si>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</si>
  <si>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</si>
  <si>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</si>
  <si>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</si>
  <si>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</si>
  <si>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</si>
  <si>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</si>
  <si>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</si>
  <si>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</si>
  <si>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</si>
  <si>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</si>
  <si>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</si>
  <si>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</si>
  <si>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</si>
  <si>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</si>
  <si>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</si>
  <si>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</si>
  <si>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</si>
  <si>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</si>
  <si>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</si>
  <si>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</si>
  <si>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</si>
  <si>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</si>
  <si>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</si>
  <si>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</si>
  <si>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</si>
  <si>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</si>
  <si>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</si>
  <si>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</si>
  <si>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</si>
  <si>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</si>
  <si>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</si>
  <si>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</si>
  <si>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</si>
  <si>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</si>
  <si>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</si>
  <si>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</si>
  <si>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</si>
  <si>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</si>
  <si>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</si>
  <si>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</si>
  <si>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</si>
  <si>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</si>
  <si>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</si>
  <si>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</si>
  <si>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</si>
  <si>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</si>
  <si>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</si>
  <si>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</si>
  <si>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</si>
  <si>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</si>
  <si>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</si>
  <si>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</si>
  <si>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</si>
  <si>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</si>
  <si>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</si>
  <si>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</si>
  <si>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</si>
  <si>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</si>
  <si>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</si>
  <si>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</si>
  <si>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</si>
  <si>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</si>
  <si>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</si>
  <si>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</si>
  <si>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</si>
  <si>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</si>
  <si>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</si>
  <si>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</si>
  <si>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</si>
  <si>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</si>
  <si>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</si>
  <si>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</si>
  <si>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</si>
  <si>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</si>
  <si>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</si>
  <si>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</si>
  <si>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</si>
  <si>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</si>
  <si>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</si>
  <si>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</si>
  <si>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</si>
  <si>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</si>
  <si>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</si>
  <si>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</si>
  <si>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</si>
  <si>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</si>
  <si>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</si>
  <si>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</si>
  <si>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</si>
  <si>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</si>
  <si>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</si>
  <si>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</si>
  <si>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</si>
  <si>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</si>
  <si>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</si>
  <si>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</si>
  <si>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</si>
  <si>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</si>
  <si>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</si>
  <si>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</si>
  <si>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</si>
  <si>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</si>
  <si>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</si>
  <si>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</si>
  <si>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</si>
  <si>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</si>
  <si>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</si>
  <si>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</si>
  <si>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</si>
  <si>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</si>
  <si>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</si>
  <si>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</si>
  <si>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</si>
  <si>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</si>
  <si>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</si>
  <si>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</si>
  <si>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</si>
  <si>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</si>
  <si>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</si>
  <si>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</si>
  <si>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</si>
  <si>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</si>
  <si>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</si>
  <si>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</si>
  <si>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</si>
  <si>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</si>
  <si>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</si>
  <si>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</si>
  <si>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</si>
  <si>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</si>
  <si>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</si>
  <si>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</si>
  <si>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</si>
  <si>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</si>
  <si>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</si>
  <si>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</si>
  <si>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</si>
  <si>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</si>
  <si>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</si>
  <si>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</si>
  <si>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</si>
  <si>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</si>
  <si>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</si>
  <si>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</si>
  <si>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</si>
  <si>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</si>
  <si>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</si>
  <si>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</si>
  <si>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</si>
  <si>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</si>
  <si>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</si>
  <si>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</si>
  <si>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</si>
  <si>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</si>
  <si>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</si>
  <si>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</si>
  <si>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</si>
  <si>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</si>
  <si>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</si>
  <si>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</si>
  <si>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</si>
  <si>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</si>
  <si>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</si>
  <si>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</si>
  <si>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</si>
  <si>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</si>
  <si>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</si>
  <si>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</si>
  <si>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</si>
  <si>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</si>
  <si>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</si>
  <si>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</si>
  <si>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</si>
  <si>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</si>
  <si>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</si>
  <si>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</si>
  <si>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</si>
  <si>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</si>
  <si>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</si>
  <si>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</si>
  <si>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</si>
  <si>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</si>
  <si>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</si>
  <si>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</si>
  <si>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</si>
  <si>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</si>
  <si>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</si>
  <si>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</si>
  <si>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</si>
  <si>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</si>
  <si>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</si>
  <si>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</si>
  <si>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</si>
  <si>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</si>
  <si>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</si>
  <si>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</si>
  <si>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</si>
  <si>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</si>
  <si>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</si>
  <si>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</si>
  <si>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</si>
  <si>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</si>
  <si>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</si>
  <si>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</si>
  <si>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</si>
  <si>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</si>
  <si>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</si>
  <si>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</si>
  <si>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</si>
  <si>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</si>
  <si>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</si>
  <si>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</si>
  <si>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</si>
  <si>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</si>
  <si>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</si>
  <si>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</si>
  <si>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</si>
  <si>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</si>
  <si>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</si>
  <si>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</si>
  <si>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</si>
  <si>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</si>
  <si>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</si>
  <si>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</si>
  <si>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</si>
  <si>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</si>
  <si>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</si>
  <si>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</si>
  <si>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</si>
  <si>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</si>
  <si>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</si>
  <si>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</si>
  <si>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</si>
  <si>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</si>
  <si>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</si>
  <si>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</si>
  <si>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</si>
  <si>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</si>
  <si>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</si>
  <si>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</si>
  <si>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</si>
  <si>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</si>
  <si>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</si>
  <si>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</si>
  <si>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</si>
  <si>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</si>
  <si>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</si>
  <si>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</si>
  <si>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</si>
  <si>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</si>
  <si>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</si>
  <si>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</si>
  <si>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</si>
  <si>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</si>
  <si>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</si>
  <si>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</si>
  <si>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</si>
  <si>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</si>
  <si>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</si>
  <si>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</si>
  <si>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</si>
  <si>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</si>
  <si>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</si>
  <si>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</si>
  <si>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</si>
  <si>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</si>
  <si>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</si>
  <si>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</si>
  <si>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</si>
  <si>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</si>
  <si>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</si>
  <si>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</si>
  <si>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</si>
  <si>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</si>
  <si>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</si>
  <si>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</si>
  <si>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</si>
  <si>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</si>
  <si>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</si>
  <si>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</si>
  <si>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</si>
  <si>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</si>
  <si>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</si>
  <si>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</si>
  <si>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</si>
  <si>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</si>
  <si>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</si>
  <si>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</si>
  <si>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</si>
  <si>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</si>
  <si>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</si>
  <si>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</si>
  <si>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</si>
  <si>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</si>
  <si>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</si>
  <si>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</si>
  <si>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</si>
  <si>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</si>
  <si>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</si>
  <si>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</si>
  <si>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</si>
  <si>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</si>
  <si>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</si>
  <si>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</si>
  <si>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</si>
  <si>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</si>
  <si>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</si>
  <si>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</si>
  <si>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</si>
  <si>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</si>
  <si>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</si>
  <si>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</si>
  <si>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</si>
  <si>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</si>
  <si>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</si>
  <si>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</si>
  <si>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</si>
  <si>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</si>
  <si>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</si>
  <si>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</si>
  <si>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</si>
  <si>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</si>
  <si>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</si>
  <si>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</si>
  <si>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</si>
  <si>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</si>
  <si>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</si>
  <si>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</si>
  <si>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</si>
  <si>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</si>
  <si>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</si>
  <si>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</si>
  <si>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</si>
  <si>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</si>
  <si>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</si>
  <si>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</si>
  <si>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</si>
  <si>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</si>
  <si>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</si>
  <si>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</si>
  <si>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</si>
  <si>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</si>
  <si>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</si>
  <si>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</si>
  <si>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</si>
  <si>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</si>
  <si>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</si>
  <si>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</si>
  <si>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</si>
  <si>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</si>
  <si>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</si>
  <si>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</si>
  <si>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</si>
  <si>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</si>
  <si>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</si>
  <si>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</si>
  <si>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</si>
  <si>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</si>
  <si>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</si>
  <si>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</si>
  <si>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</si>
  <si>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</si>
  <si>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</si>
  <si>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</si>
  <si>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</si>
  <si>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</si>
  <si>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</si>
  <si>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</si>
  <si>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</si>
  <si>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</si>
  <si>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</si>
  <si>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</si>
  <si>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</si>
  <si>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</si>
  <si>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</si>
  <si>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</si>
  <si>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</si>
  <si>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</si>
  <si>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</si>
  <si>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</si>
  <si>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</si>
  <si>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</si>
  <si>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</si>
  <si>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</si>
  <si>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</si>
  <si>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</si>
  <si>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</si>
  <si>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</si>
  <si>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</si>
  <si>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</si>
  <si>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</si>
  <si>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</si>
  <si>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</si>
  <si>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</si>
  <si>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</si>
  <si>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</si>
  <si>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</si>
  <si>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</si>
  <si>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</si>
  <si>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</si>
  <si>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</si>
  <si>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</si>
  <si>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</si>
  <si>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</si>
  <si>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</si>
  <si>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</si>
  <si>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</si>
  <si>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</si>
  <si>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</si>
  <si>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</si>
  <si>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</si>
  <si>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</si>
  <si>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</si>
  <si>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</si>
  <si>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</si>
  <si>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</si>
  <si>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</si>
  <si>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</si>
  <si>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</si>
  <si>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</si>
  <si>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</si>
  <si>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</si>
  <si>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</si>
  <si>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</si>
  <si>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</si>
  <si>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</si>
  <si>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</si>
  <si>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</si>
  <si>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</si>
  <si>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</si>
  <si>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</si>
  <si>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</si>
  <si>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</si>
  <si>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</si>
  <si>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</si>
  <si>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</si>
  <si>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</si>
  <si>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</si>
  <si>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</si>
  <si>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</si>
  <si>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</si>
  <si>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</si>
  <si>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</si>
  <si>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</si>
  <si>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</si>
  <si>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</si>
  <si>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</si>
  <si>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</si>
  <si>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</si>
  <si>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</si>
  <si>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</si>
  <si>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</si>
  <si>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</si>
  <si>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</si>
  <si>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</si>
  <si>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</si>
  <si>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</si>
  <si>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</si>
  <si>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</si>
  <si>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</si>
  <si>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</si>
  <si>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</si>
  <si>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</si>
  <si>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</si>
  <si>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</si>
  <si>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</si>
  <si>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</si>
  <si>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</si>
  <si>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</si>
  <si>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</si>
  <si>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</si>
  <si>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</si>
  <si>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</si>
  <si>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</si>
  <si>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</si>
  <si>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</si>
  <si>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</si>
  <si>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</si>
  <si>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</si>
  <si>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</si>
  <si>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</si>
  <si>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</si>
  <si>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</si>
  <si>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</si>
  <si>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</si>
  <si>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</si>
  <si>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</si>
  <si>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</si>
  <si>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</si>
  <si>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</si>
  <si>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</si>
  <si>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</si>
  <si>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</si>
  <si>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</si>
  <si>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</si>
  <si>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</si>
  <si>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</si>
  <si>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</si>
  <si>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</si>
  <si>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</si>
  <si>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</si>
  <si>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</si>
  <si>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</si>
  <si>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</si>
  <si>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</si>
  <si>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</si>
  <si>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</si>
  <si>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</si>
  <si>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</si>
  <si>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</si>
  <si>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</si>
  <si>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</si>
  <si>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</si>
  <si>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</si>
  <si>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</si>
  <si>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</si>
  <si>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</si>
  <si>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</si>
  <si>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</si>
  <si>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</si>
  <si>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</si>
  <si>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</si>
  <si>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</si>
  <si>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</si>
  <si>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</si>
  <si>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</si>
  <si>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</si>
  <si>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</si>
  <si>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</si>
  <si>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</si>
  <si>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</si>
  <si>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</si>
  <si>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</si>
  <si>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</si>
  <si>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</si>
  <si>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</si>
  <si>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</si>
  <si>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</si>
  <si>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</si>
  <si>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</si>
  <si>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</si>
  <si>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</si>
  <si>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</si>
  <si>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</si>
  <si>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</si>
  <si>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</si>
  <si>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</si>
  <si>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</si>
  <si>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</si>
  <si>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</si>
  <si>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</si>
  <si>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</si>
  <si>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</si>
  <si>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</si>
  <si>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</si>
  <si>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</si>
  <si>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</si>
  <si>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</si>
  <si>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</si>
  <si>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</si>
  <si>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</si>
  <si>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</si>
  <si>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</si>
  <si>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</si>
  <si>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</si>
  <si>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</si>
  <si>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</si>
  <si>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</si>
  <si>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</si>
  <si>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</si>
  <si>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</si>
  <si>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</si>
  <si>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</si>
  <si>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</si>
  <si>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</si>
  <si>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</si>
  <si>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</si>
  <si>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</si>
  <si>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</si>
  <si>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</si>
  <si>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</si>
  <si>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</si>
  <si>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</si>
  <si>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</si>
  <si>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</si>
  <si>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</si>
  <si>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</si>
  <si>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</si>
  <si>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</si>
  <si>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</si>
  <si>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</si>
  <si>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</si>
  <si>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</si>
  <si>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</si>
  <si>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</si>
  <si>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</si>
  <si>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</si>
  <si>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</si>
  <si>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</si>
  <si>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</si>
  <si>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</si>
  <si>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</si>
  <si>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</si>
  <si>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</si>
  <si>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</si>
  <si>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</si>
  <si>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</si>
  <si>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</si>
  <si>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</si>
  <si>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</si>
  <si>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</si>
  <si>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</si>
  <si>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</si>
  <si>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</si>
  <si>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</si>
  <si>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</si>
  <si>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</si>
  <si>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</si>
  <si>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</si>
  <si>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</si>
  <si>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</si>
  <si>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</si>
  <si>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</si>
  <si>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</si>
  <si>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</si>
  <si>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</si>
  <si>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</si>
  <si>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</si>
  <si>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</si>
  <si>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</si>
  <si>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</si>
  <si>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</si>
  <si>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</si>
  <si>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</si>
  <si>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</si>
  <si>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</si>
  <si>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</si>
  <si>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</si>
  <si>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</si>
  <si>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</si>
  <si>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</si>
  <si>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</si>
  <si>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</si>
  <si>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</si>
  <si>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</si>
  <si>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</si>
  <si>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</si>
  <si>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</si>
  <si>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</si>
  <si>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</si>
  <si>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</si>
  <si>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</si>
  <si>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</si>
  <si>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</si>
  <si>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</si>
  <si>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</si>
  <si>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</si>
  <si>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</si>
  <si>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</si>
  <si>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</si>
  <si>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</si>
  <si>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</si>
  <si>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</si>
  <si>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</si>
  <si>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</si>
  <si>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</si>
  <si>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</si>
  <si>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</si>
  <si>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</si>
  <si>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</si>
  <si>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</si>
  <si>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</si>
  <si>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</si>
  <si>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</si>
  <si>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</si>
  <si>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</si>
  <si>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</si>
  <si>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</si>
  <si>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</si>
  <si>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</si>
  <si>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</si>
  <si>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</si>
  <si>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</si>
  <si>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</si>
  <si>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</si>
  <si>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</si>
  <si>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</si>
  <si>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</si>
  <si>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</si>
  <si>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</si>
  <si>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</si>
  <si>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</si>
  <si>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</si>
  <si>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</si>
  <si>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</si>
  <si>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</si>
  <si>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</si>
  <si>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</si>
  <si>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</si>
  <si>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</si>
  <si>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</si>
  <si>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</si>
  <si>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</si>
  <si>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</si>
  <si>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</si>
  <si>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</si>
  <si>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</si>
  <si>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</si>
  <si>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</si>
  <si>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</si>
  <si>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</si>
  <si>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</si>
  <si>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</si>
  <si>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</si>
  <si>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</si>
  <si>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</si>
  <si>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</si>
  <si>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</si>
  <si>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</si>
  <si>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</si>
  <si>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</si>
  <si>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</si>
  <si>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</si>
  <si>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</si>
  <si>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</si>
  <si>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</si>
  <si>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</si>
  <si>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</si>
  <si>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</si>
  <si>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</si>
  <si>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</si>
  <si>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</si>
  <si>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</si>
  <si>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</si>
  <si>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</si>
  <si>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</si>
  <si>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</si>
  <si>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</si>
  <si>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</si>
  <si>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</si>
  <si>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</si>
  <si>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</si>
  <si>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</si>
  <si>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</si>
  <si>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</si>
  <si>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</si>
  <si>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</si>
  <si>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</si>
  <si>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</si>
  <si>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</si>
  <si>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</si>
  <si>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</si>
  <si>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</si>
  <si>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</si>
  <si>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</si>
  <si>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</si>
  <si>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</si>
  <si>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</si>
  <si>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</si>
  <si>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</si>
  <si>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</si>
  <si>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</si>
  <si>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</si>
  <si>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</si>
  <si>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</si>
  <si>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</si>
  <si>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</si>
  <si>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</si>
  <si>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</si>
  <si>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</si>
  <si>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</si>
  <si>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</si>
  <si>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</si>
  <si>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</si>
  <si>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</si>
  <si>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</si>
  <si>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</si>
  <si>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</si>
  <si>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</si>
  <si>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</si>
  <si>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</si>
  <si>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</si>
  <si>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</si>
  <si>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</si>
  <si>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</si>
  <si>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</si>
  <si>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</si>
  <si>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</si>
  <si>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</si>
  <si>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</si>
  <si>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</si>
  <si>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</si>
  <si>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</si>
  <si>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</si>
  <si>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</si>
  <si>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</si>
  <si>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</si>
  <si>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</si>
  <si>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</si>
  <si>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</si>
  <si>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</si>
  <si>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</si>
  <si>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</si>
  <si>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</si>
  <si>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</si>
  <si>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</si>
  <si>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</si>
  <si>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</si>
  <si>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</si>
  <si>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</si>
  <si>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</si>
  <si>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</si>
  <si>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</si>
  <si>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</si>
  <si>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</si>
  <si>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</si>
  <si>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</si>
  <si>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</si>
  <si>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</si>
  <si>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</si>
  <si>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</si>
  <si>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</si>
  <si>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</si>
  <si>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</si>
  <si>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</si>
  <si>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</si>
  <si>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</si>
  <si>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</si>
  <si>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</si>
  <si>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</si>
  <si>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</si>
  <si>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</si>
  <si>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</si>
  <si>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</si>
  <si>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</si>
  <si>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</si>
  <si>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</si>
  <si>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</si>
  <si>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</si>
  <si>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</si>
  <si>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</si>
  <si>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</si>
  <si>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</si>
  <si>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</si>
  <si>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</si>
  <si>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</si>
  <si>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</si>
  <si>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</si>
  <si>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</si>
  <si>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</si>
  <si>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</si>
  <si>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</si>
  <si>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</si>
  <si>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</si>
  <si>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</si>
  <si>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</si>
  <si>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</si>
  <si>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</si>
  <si>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</si>
  <si>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</si>
  <si>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</si>
  <si>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</si>
  <si>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</si>
  <si>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</si>
  <si>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</si>
  <si>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</si>
  <si>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</si>
  <si>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</si>
  <si>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</si>
  <si>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</si>
  <si>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</si>
  <si>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</si>
  <si>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</si>
  <si>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</si>
  <si>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</si>
  <si>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</si>
  <si>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</si>
  <si>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</si>
  <si>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</si>
  <si>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</si>
  <si>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</si>
  <si>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</si>
  <si>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</si>
  <si>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</si>
  <si>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</si>
  <si>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</si>
  <si>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</si>
  <si>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</si>
  <si>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</si>
  <si>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</si>
  <si>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</si>
  <si>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</si>
  <si>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</si>
  <si>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</si>
  <si>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</si>
  <si>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</si>
  <si>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</si>
  <si>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</si>
  <si>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</si>
  <si>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</si>
  <si>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</si>
  <si>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</si>
  <si>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</si>
  <si>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</si>
  <si>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</si>
  <si>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</si>
  <si>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</si>
  <si>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</si>
  <si>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</si>
  <si>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</si>
  <si>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</si>
  <si>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</si>
  <si>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</si>
  <si>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</si>
  <si>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</si>
  <si>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</si>
  <si>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</si>
  <si>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</si>
  <si>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</si>
  <si>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</si>
  <si>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</si>
  <si>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</si>
  <si>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</si>
  <si>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</si>
  <si>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</si>
  <si>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</si>
  <si>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</si>
  <si>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</si>
  <si>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</si>
  <si>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</si>
  <si>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</si>
  <si>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</si>
  <si>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</si>
  <si>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</si>
  <si>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</si>
  <si>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</si>
  <si>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</si>
  <si>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</si>
  <si>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</si>
  <si>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</si>
  <si>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</si>
  <si>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</si>
  <si>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</si>
  <si>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</si>
  <si>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</si>
  <si>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</si>
  <si>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</si>
  <si>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</si>
  <si>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</si>
  <si>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</si>
  <si>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</si>
  <si>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</si>
  <si>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</si>
  <si>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</si>
  <si>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</si>
  <si>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</si>
  <si>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</si>
  <si>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</si>
  <si>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</si>
  <si>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</si>
  <si>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</si>
  <si>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</si>
  <si>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</si>
  <si>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</si>
  <si>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</si>
  <si>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</si>
  <si>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</si>
  <si>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</si>
  <si>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</si>
  <si>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</si>
  <si>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</si>
  <si>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</si>
  <si>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</si>
  <si>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</si>
  <si>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</si>
  <si>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</si>
  <si>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</si>
  <si>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</si>
  <si>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</si>
  <si>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</si>
  <si>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</si>
  <si>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</si>
  <si>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</si>
  <si>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</si>
  <si>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</si>
  <si>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</si>
  <si>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</si>
  <si>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</si>
  <si>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</si>
  <si>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</si>
  <si>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</si>
  <si>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</si>
  <si>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</si>
  <si>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</si>
  <si>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</si>
  <si>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</si>
  <si>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</si>
  <si>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</si>
  <si>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</si>
  <si>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</si>
  <si>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</si>
  <si>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</si>
  <si>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</si>
  <si>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</si>
  <si>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</si>
  <si>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</si>
  <si>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</si>
  <si>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</si>
  <si>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</si>
  <si>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</si>
  <si>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</si>
  <si>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</si>
  <si>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</si>
  <si>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</si>
  <si>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</si>
  <si>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</si>
  <si>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</si>
  <si>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</si>
  <si>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</si>
  <si>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</si>
  <si>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</si>
  <si>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</si>
  <si>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</si>
  <si>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</si>
  <si>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</si>
  <si>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</si>
  <si>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</si>
  <si>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</si>
  <si>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</si>
  <si>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</si>
  <si>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</si>
  <si>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</si>
  <si>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</si>
  <si>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</si>
  <si>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</si>
  <si>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</si>
  <si>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</si>
  <si>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</si>
  <si>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</si>
  <si>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</si>
  <si>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</si>
  <si>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</si>
  <si>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</si>
  <si>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</si>
  <si>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</si>
  <si>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</si>
  <si>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</si>
  <si>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</si>
  <si>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</si>
  <si>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</si>
  <si>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</si>
  <si>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</si>
  <si>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</si>
  <si>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</si>
  <si>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</si>
  <si>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</si>
  <si>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</si>
  <si>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</si>
  <si>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</si>
  <si>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</si>
  <si>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</si>
  <si>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</si>
  <si>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</si>
  <si>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</si>
  <si>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</si>
  <si>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</si>
  <si>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</si>
  <si>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</si>
  <si>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</si>
  <si>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</si>
  <si>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</si>
  <si>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</si>
  <si>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</si>
  <si>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</si>
  <si>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</si>
  <si>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</si>
  <si>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</si>
  <si>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</si>
  <si>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</si>
  <si>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</si>
  <si>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</si>
  <si>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</si>
  <si>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</si>
  <si>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</si>
  <si>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</si>
  <si>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</si>
  <si>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</si>
  <si>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</si>
  <si>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</si>
  <si>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</si>
  <si>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</si>
  <si>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</si>
  <si>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</si>
  <si>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</si>
  <si>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</si>
  <si>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</si>
  <si>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</si>
  <si>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</si>
  <si>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</si>
  <si>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</si>
  <si>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</si>
  <si>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</si>
  <si>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</si>
  <si>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</si>
  <si>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</si>
  <si>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</si>
  <si>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</si>
  <si>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</si>
  <si>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</si>
  <si>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</si>
  <si>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</si>
  <si>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</si>
  <si>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</si>
  <si>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</si>
  <si>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</si>
  <si>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</si>
  <si>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</si>
  <si>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</si>
  <si>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</si>
  <si>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</si>
  <si>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</si>
  <si>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</si>
  <si>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</si>
  <si>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</si>
  <si>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</si>
  <si>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</si>
  <si>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</si>
  <si>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</si>
  <si>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</si>
  <si>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</si>
  <si>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</si>
  <si>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</si>
  <si>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</si>
  <si>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</si>
  <si>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</si>
  <si>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</si>
  <si>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</si>
  <si>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</si>
  <si>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</si>
  <si>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</si>
  <si>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</si>
  <si>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</si>
  <si>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</si>
  <si>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</si>
  <si>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</si>
  <si>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</si>
  <si>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</si>
  <si>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</si>
  <si>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</si>
  <si>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</si>
  <si>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</si>
  <si>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</si>
  <si>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</si>
  <si>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</si>
  <si>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</si>
  <si>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</si>
  <si>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</si>
  <si>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</si>
  <si>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</si>
  <si>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</si>
  <si>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</si>
  <si>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</si>
  <si>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</si>
  <si>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</si>
  <si>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</si>
  <si>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</si>
  <si>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</si>
  <si>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</si>
  <si>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</si>
  <si>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</si>
  <si>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</si>
  <si>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</si>
  <si>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</si>
  <si>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</si>
  <si>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</si>
  <si>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</si>
  <si>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</si>
  <si>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</si>
  <si>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</si>
  <si>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</si>
  <si>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</si>
  <si>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</si>
  <si>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</si>
  <si>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</si>
  <si>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</si>
  <si>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</si>
  <si>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</si>
  <si>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</si>
  <si>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</si>
  <si>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</si>
  <si>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</si>
  <si>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</si>
  <si>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</si>
  <si>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</si>
  <si>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</si>
  <si>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</si>
  <si>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</si>
  <si>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</si>
  <si>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</si>
  <si>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</si>
  <si>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</si>
  <si>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</si>
  <si>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</si>
  <si>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</si>
  <si>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</si>
  <si>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</si>
  <si>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</si>
  <si>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</si>
  <si>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</si>
  <si>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</si>
  <si>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</si>
  <si>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</si>
  <si>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</si>
  <si>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</si>
  <si>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</si>
  <si>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</si>
  <si>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</si>
  <si>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</si>
  <si>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</si>
  <si>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</si>
  <si>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</si>
  <si>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</si>
  <si>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</si>
  <si>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</si>
  <si>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</si>
  <si>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</si>
  <si>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</si>
  <si>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</si>
  <si>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</si>
  <si>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</si>
  <si>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</si>
  <si>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</si>
  <si>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</si>
  <si>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</si>
  <si>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</si>
  <si>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</si>
  <si>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</si>
  <si>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</si>
  <si>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</si>
  <si>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</si>
  <si>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</si>
  <si>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</si>
  <si>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</si>
  <si>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</si>
  <si>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</si>
  <si>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</si>
  <si>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</si>
  <si>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</si>
  <si>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</si>
  <si>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</si>
  <si>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</si>
  <si>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</si>
  <si>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</si>
  <si>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</si>
  <si>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</si>
  <si>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</si>
  <si>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</si>
  <si>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</si>
  <si>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</si>
  <si>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</si>
  <si>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</si>
  <si>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</si>
  <si>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</si>
  <si>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</si>
  <si>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</si>
  <si>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</si>
  <si>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</si>
  <si>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</si>
  <si>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</si>
  <si>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</si>
  <si>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</si>
  <si>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</si>
  <si>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</si>
  <si>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</si>
  <si>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</si>
  <si>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</si>
  <si>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</si>
  <si>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</si>
  <si>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</si>
  <si>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</si>
  <si>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</si>
  <si>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</si>
  <si>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</si>
  <si>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</si>
  <si>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</si>
  <si>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</si>
  <si>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</si>
  <si>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</si>
  <si>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</si>
  <si>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</si>
  <si>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</si>
  <si>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</si>
  <si>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</si>
  <si>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</si>
  <si>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</si>
  <si>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</si>
  <si>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</si>
  <si>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</si>
  <si>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</si>
  <si>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</si>
  <si>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</si>
  <si>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</si>
  <si>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</si>
  <si>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</si>
  <si>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</si>
  <si>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</si>
  <si>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</si>
  <si>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</si>
  <si>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</si>
  <si>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</si>
  <si>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</si>
  <si>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</si>
  <si>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</si>
  <si>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</si>
  <si>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</si>
  <si>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</si>
  <si>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</si>
  <si>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</si>
  <si>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</si>
  <si>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</si>
  <si>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</si>
  <si>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</si>
  <si>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</si>
  <si>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</si>
  <si>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</si>
  <si>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</si>
  <si>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</si>
  <si>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</si>
  <si>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</si>
  <si>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</si>
  <si>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</si>
  <si>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</si>
  <si>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</si>
  <si>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</si>
  <si>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</si>
  <si>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</si>
  <si>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</si>
  <si>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</si>
  <si>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</si>
  <si>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</si>
  <si>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</si>
  <si>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</si>
  <si>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</si>
  <si>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</si>
  <si>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</si>
  <si>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</si>
  <si>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</si>
  <si>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</si>
  <si>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</si>
  <si>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</si>
  <si>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</si>
  <si>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</si>
  <si>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</si>
  <si>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</si>
  <si>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</si>
  <si>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</si>
  <si>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</si>
  <si>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</si>
  <si>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</si>
  <si>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</si>
  <si>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</si>
  <si>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</si>
  <si>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</si>
  <si>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</si>
  <si>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</si>
  <si>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</si>
  <si>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</si>
  <si>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</si>
  <si>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</si>
  <si>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</si>
  <si>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</si>
  <si>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</si>
  <si>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</si>
  <si>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</si>
  <si>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</si>
  <si>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</si>
  <si>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</si>
  <si>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</si>
  <si>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</si>
  <si>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</si>
  <si>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</si>
  <si>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</si>
  <si>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</si>
  <si>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</si>
  <si>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</si>
  <si>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</si>
  <si>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</si>
  <si>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</si>
  <si>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</si>
  <si>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</si>
  <si>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</si>
  <si>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</si>
  <si>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</si>
  <si>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</si>
  <si>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</si>
  <si>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</si>
  <si>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</si>
  <si>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</si>
  <si>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</si>
  <si>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</si>
  <si>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</si>
  <si>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</si>
  <si>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</si>
  <si>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</si>
  <si>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</si>
  <si>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</si>
  <si>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</si>
  <si>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</si>
  <si>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</si>
  <si>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</si>
  <si>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</si>
  <si>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</si>
  <si>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</si>
  <si>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</si>
  <si>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</si>
  <si>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</si>
  <si>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</si>
  <si>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</si>
  <si>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</si>
  <si>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</si>
  <si>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</si>
  <si>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</si>
  <si>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</si>
  <si>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</si>
  <si>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</si>
  <si>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</si>
  <si>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</si>
  <si>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</si>
  <si>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</si>
  <si>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</si>
  <si>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</si>
  <si>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</si>
  <si>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</si>
  <si>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</si>
  <si>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</si>
  <si>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</si>
  <si>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</si>
  <si>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</si>
  <si>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</si>
  <si>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</si>
  <si>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</si>
  <si>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</si>
  <si>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</si>
  <si>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</si>
  <si>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</si>
  <si>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</si>
  <si>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</si>
  <si>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</si>
  <si>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</si>
  <si>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</si>
  <si>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</si>
  <si>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</si>
  <si>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</si>
  <si>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</si>
  <si>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</si>
  <si>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</si>
  <si>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</si>
  <si>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</si>
  <si>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</si>
  <si>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</si>
  <si>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</si>
  <si>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</si>
  <si>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</si>
  <si>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</si>
  <si>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</si>
  <si>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</si>
  <si>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</si>
  <si>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</si>
  <si>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</si>
  <si>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</si>
  <si>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</si>
  <si>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</si>
  <si>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</si>
  <si>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</si>
  <si>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</si>
  <si>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</si>
  <si>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</si>
  <si>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</si>
  <si>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</si>
  <si>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</si>
  <si>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</si>
  <si>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</si>
  <si>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</si>
  <si>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</si>
  <si>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</si>
  <si>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</si>
  <si>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</si>
  <si>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</si>
  <si>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</si>
  <si>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</si>
  <si>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</si>
  <si>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</si>
  <si>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</si>
  <si>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</si>
  <si>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</si>
  <si>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</si>
  <si>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</si>
  <si>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</si>
  <si>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</si>
  <si>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</si>
  <si>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</si>
  <si>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</si>
  <si>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</si>
  <si>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</si>
  <si>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</si>
  <si>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</si>
  <si>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</si>
  <si>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</si>
  <si>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</si>
  <si>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</si>
  <si>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</si>
  <si>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</si>
  <si>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</si>
  <si>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</si>
  <si>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</si>
  <si>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</si>
  <si>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</si>
  <si>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</si>
  <si>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</si>
  <si>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</si>
  <si>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</si>
  <si>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</si>
  <si>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</si>
  <si>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</si>
  <si>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</si>
  <si>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</si>
  <si>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</si>
  <si>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</si>
  <si>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</si>
  <si>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</si>
  <si>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</si>
  <si>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</si>
  <si>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</si>
  <si>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</si>
  <si>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</si>
  <si>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</si>
  <si>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</si>
  <si>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</si>
  <si>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</si>
  <si>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</si>
  <si>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</si>
  <si>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</si>
  <si>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</si>
  <si>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</si>
  <si>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</si>
  <si>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</si>
  <si>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</si>
  <si>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</si>
  <si>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</si>
  <si>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</si>
  <si>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</si>
  <si>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</si>
  <si>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</si>
  <si>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</si>
  <si>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</si>
  <si>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</si>
  <si>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</si>
  <si>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</si>
  <si>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</si>
  <si>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</si>
  <si>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</si>
  <si>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</si>
  <si>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</si>
  <si>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</si>
  <si>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</si>
  <si>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</si>
  <si>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</si>
  <si>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</si>
  <si>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</si>
  <si>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</si>
  <si>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</si>
  <si>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</si>
  <si>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</si>
  <si>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</si>
  <si>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</si>
  <si>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</si>
  <si>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</si>
  <si>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</si>
  <si>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</si>
  <si>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</si>
  <si>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</si>
  <si>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</si>
  <si>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</si>
  <si>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</si>
  <si>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</si>
  <si>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</si>
  <si>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</si>
  <si>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</si>
  <si>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</si>
  <si>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</si>
  <si>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</si>
  <si>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</si>
  <si>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</si>
  <si>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</si>
  <si>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</si>
  <si>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</si>
  <si>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</si>
  <si>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</si>
  <si>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</si>
  <si>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</si>
  <si>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</si>
  <si>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</si>
  <si>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</si>
  <si>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</si>
  <si>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</si>
  <si>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</si>
  <si>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</si>
  <si>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</si>
  <si>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</si>
  <si>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</si>
  <si>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</si>
  <si>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</si>
  <si>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</si>
  <si>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</si>
  <si>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</si>
  <si>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</si>
  <si>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</si>
  <si>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</si>
  <si>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</si>
  <si>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</si>
  <si>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</si>
  <si>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</si>
  <si>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</si>
  <si>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</si>
  <si>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</si>
  <si>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</si>
  <si>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</si>
  <si>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</si>
  <si>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</si>
  <si>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</si>
  <si>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</si>
  <si>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</si>
  <si>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</si>
  <si>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</si>
  <si>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</si>
  <si>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</si>
  <si>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</si>
  <si>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</si>
  <si>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</si>
  <si>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</si>
  <si>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</si>
  <si>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</si>
  <si>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</si>
  <si>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</si>
  <si>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</si>
  <si>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</si>
  <si>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</si>
  <si>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</si>
  <si>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</si>
  <si>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</si>
  <si>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</si>
  <si>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</si>
  <si>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</si>
  <si>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</si>
  <si>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</si>
  <si>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</si>
  <si>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</si>
  <si>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</si>
  <si>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</si>
  <si>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</si>
  <si>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</si>
  <si>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</si>
  <si>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</si>
  <si>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</si>
  <si>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</si>
  <si>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</si>
  <si>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</si>
  <si>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</si>
  <si>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</si>
  <si>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</si>
  <si>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</si>
  <si>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</si>
  <si>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</si>
  <si>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</si>
  <si>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</si>
  <si>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</si>
  <si>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</si>
  <si>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</si>
  <si>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</si>
  <si>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</si>
  <si>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</si>
  <si>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</si>
  <si>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</si>
  <si>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</si>
  <si>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</si>
  <si>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</si>
  <si>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</si>
  <si>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</si>
  <si>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</si>
  <si>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</si>
  <si>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</si>
  <si>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</si>
  <si>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</si>
  <si>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</si>
  <si>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</si>
  <si>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</si>
  <si>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</si>
  <si>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</si>
  <si>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</si>
  <si>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</si>
  <si>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</si>
  <si>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</si>
  <si>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</si>
  <si>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</si>
  <si>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</si>
  <si>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</si>
  <si>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</si>
  <si>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</si>
  <si>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</si>
  <si>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</si>
  <si>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</si>
  <si>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</si>
  <si>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</si>
  <si>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</si>
  <si>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</si>
  <si>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</si>
  <si>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</si>
  <si>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</si>
  <si>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</si>
  <si>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</si>
  <si>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</si>
  <si>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</si>
  <si>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</si>
  <si>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</si>
  <si>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</si>
  <si>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</si>
  <si>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</si>
  <si>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</si>
  <si>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</si>
  <si>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</si>
  <si>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</si>
  <si>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</si>
  <si>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</si>
  <si>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</si>
  <si>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</si>
  <si>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</si>
  <si>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</si>
  <si>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</si>
  <si>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</si>
  <si>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</si>
  <si>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</si>
  <si>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</si>
  <si>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</si>
  <si>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</si>
  <si>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</si>
  <si>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</si>
  <si>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</si>
  <si>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</si>
  <si>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</si>
  <si>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</si>
  <si>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</si>
  <si>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</si>
  <si>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</si>
  <si>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</si>
  <si>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</si>
  <si>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</si>
  <si>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</si>
  <si>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</si>
  <si>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</si>
  <si>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</si>
  <si>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</si>
  <si>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</si>
  <si>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</si>
  <si>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</si>
  <si>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</si>
  <si>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</si>
  <si>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</si>
  <si>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</si>
  <si>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</si>
  <si>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</si>
  <si>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</si>
  <si>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</si>
  <si>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</si>
  <si>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</si>
  <si>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</si>
  <si>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</si>
  <si>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</si>
  <si>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</si>
  <si>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</si>
  <si>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</si>
  <si>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</si>
  <si>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</si>
  <si>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</si>
  <si>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</si>
  <si>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</si>
  <si>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</si>
  <si>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</si>
  <si>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</si>
  <si>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</si>
  <si>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</si>
  <si>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</si>
  <si>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</si>
  <si>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</si>
  <si>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</si>
  <si>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</si>
  <si>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</si>
  <si>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</si>
  <si>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</si>
  <si>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</si>
  <si>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</si>
  <si>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</si>
  <si>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</si>
  <si>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</si>
  <si>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</si>
  <si>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</si>
  <si>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</si>
  <si>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</si>
  <si>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</si>
  <si>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</si>
  <si>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</si>
  <si>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</si>
  <si>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</si>
  <si>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</si>
  <si>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</si>
  <si>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</si>
  <si>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</si>
  <si>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</si>
  <si>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</si>
  <si>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</si>
  <si>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</si>
  <si>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</si>
  <si>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</si>
  <si>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</si>
  <si>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</si>
  <si>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</si>
  <si>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</si>
  <si>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</si>
  <si>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</si>
  <si>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</si>
  <si>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</si>
  <si>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</si>
  <si>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</si>
  <si>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</si>
  <si>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</si>
  <si>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</si>
  <si>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</si>
  <si>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</si>
  <si>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</si>
  <si>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</si>
  <si>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</si>
  <si>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</si>
  <si>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</si>
  <si>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</si>
  <si>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</si>
  <si>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</si>
  <si>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</si>
  <si>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</si>
  <si>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</si>
  <si>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</si>
  <si>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</si>
  <si>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</si>
  <si>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</si>
  <si>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</si>
  <si>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</si>
  <si>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</si>
  <si>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</si>
  <si>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</si>
  <si>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</si>
  <si>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</si>
  <si>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</si>
  <si>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</si>
  <si>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</si>
  <si>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</si>
  <si>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</si>
  <si>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</si>
  <si>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</si>
  <si>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</si>
  <si>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</si>
  <si>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</si>
  <si>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</si>
  <si>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</si>
  <si>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</si>
  <si>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</si>
  <si>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</si>
  <si>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</si>
  <si>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</si>
  <si>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</si>
  <si>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</si>
  <si>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</si>
  <si>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</si>
  <si>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</si>
  <si>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</si>
  <si>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</si>
  <si>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</si>
  <si>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</si>
  <si>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</si>
  <si>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</si>
  <si>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</si>
  <si>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</si>
  <si>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</si>
  <si>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</si>
  <si>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</si>
  <si>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</si>
  <si>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</si>
  <si>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</si>
  <si>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</si>
  <si>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</si>
  <si>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</si>
  <si>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</si>
  <si>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</si>
  <si>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</si>
  <si>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</si>
  <si>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</si>
  <si>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</si>
  <si>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</si>
  <si>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</si>
  <si>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</si>
  <si>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</si>
  <si>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</si>
  <si>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</si>
  <si>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</si>
  <si>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</si>
  <si>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</si>
  <si>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</si>
  <si>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</si>
  <si>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</si>
  <si>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</si>
  <si>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</si>
  <si>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</si>
  <si>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</si>
  <si>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</si>
  <si>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</si>
  <si>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</si>
  <si>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</si>
  <si>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</si>
  <si>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</si>
  <si>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</si>
  <si>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</si>
  <si>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</si>
  <si>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</si>
  <si>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</si>
  <si>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</si>
  <si>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</si>
  <si>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</si>
  <si>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</si>
  <si>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</si>
  <si>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</si>
  <si>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</si>
  <si>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</si>
  <si>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</si>
  <si>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</si>
  <si>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</si>
  <si>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</si>
  <si>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</si>
  <si>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</si>
  <si>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</si>
  <si>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</si>
  <si>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</si>
  <si>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</si>
  <si>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</si>
  <si>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</si>
  <si>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</si>
  <si>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</si>
  <si>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</si>
  <si>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</si>
  <si>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</si>
  <si>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</si>
  <si>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</si>
  <si>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</si>
  <si>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</si>
  <si>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</si>
  <si>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</si>
  <si>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</si>
  <si>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</si>
  <si>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</si>
  <si>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</si>
  <si>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</si>
  <si>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</si>
  <si>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</si>
  <si>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</si>
  <si>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</si>
  <si>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</si>
  <si>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</si>
  <si>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</si>
  <si>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</si>
  <si>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</si>
  <si>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</si>
  <si>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</si>
  <si>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</si>
  <si>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</si>
  <si>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</si>
  <si>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</si>
  <si>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</si>
  <si>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</si>
  <si>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</si>
  <si>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</si>
  <si>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</si>
  <si>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</si>
  <si>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</si>
  <si>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</si>
  <si>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</si>
  <si>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</si>
  <si>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</si>
  <si>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</si>
  <si>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</si>
  <si>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</si>
  <si>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</si>
  <si>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</si>
  <si>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</si>
  <si>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</si>
  <si>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</si>
  <si>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</si>
  <si>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</si>
  <si>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</si>
  <si>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</si>
  <si>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</si>
  <si>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</si>
  <si>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</si>
  <si>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</si>
  <si>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</si>
  <si>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</si>
  <si>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</si>
  <si>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</si>
  <si>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</si>
  <si>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</si>
  <si>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</si>
  <si>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</si>
  <si>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</si>
  <si>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</si>
  <si>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</si>
  <si>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</si>
  <si>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</si>
  <si>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</si>
  <si>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</si>
  <si>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</si>
  <si>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</si>
  <si>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</si>
  <si>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</si>
  <si>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</si>
  <si>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</si>
  <si>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</si>
  <si>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</si>
  <si>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</si>
  <si>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</si>
  <si>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</si>
  <si>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</si>
  <si>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</si>
  <si>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</si>
  <si>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</si>
  <si>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</si>
  <si>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</si>
  <si>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</si>
  <si>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</si>
  <si>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</si>
  <si>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</si>
  <si>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</si>
  <si>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</si>
  <si>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</si>
  <si>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</si>
  <si>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</si>
  <si>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</si>
  <si>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</si>
  <si>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</si>
  <si>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</si>
  <si>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</si>
  <si>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</si>
  <si>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</si>
  <si>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</si>
  <si>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</si>
  <si>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</si>
  <si>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</si>
  <si>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</si>
  <si>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</si>
  <si>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</si>
  <si>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</si>
  <si>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</si>
  <si>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</si>
  <si>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</si>
  <si>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</si>
  <si>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</si>
  <si>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</si>
  <si>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</si>
  <si>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</si>
  <si>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</si>
  <si>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</si>
  <si>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</si>
  <si>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</si>
  <si>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</si>
  <si>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</si>
  <si>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</si>
  <si>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</si>
  <si>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</si>
  <si>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</si>
  <si>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</si>
  <si>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</si>
  <si>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</si>
  <si>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</si>
  <si>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</si>
  <si>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</si>
  <si>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</si>
  <si>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</si>
  <si>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</si>
  <si>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</si>
  <si>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</si>
  <si>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</si>
  <si>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</si>
  <si>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</si>
  <si>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</si>
  <si>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</si>
  <si>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</si>
  <si>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</si>
  <si>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</si>
  <si>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</si>
  <si>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</si>
  <si>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</si>
  <si>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</si>
  <si>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</si>
  <si>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</si>
  <si>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</si>
  <si>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</si>
  <si>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</si>
  <si>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</si>
  <si>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</si>
  <si>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</si>
  <si>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</si>
  <si>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</si>
  <si>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</si>
  <si>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</si>
  <si>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</si>
  <si>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</si>
  <si>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</si>
  <si>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</si>
  <si>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</si>
  <si>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</si>
  <si>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</si>
  <si>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</si>
  <si>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</si>
  <si>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</si>
  <si>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</si>
  <si>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</si>
  <si>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</si>
  <si>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</si>
  <si>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</si>
  <si>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</si>
  <si>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</si>
  <si>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</si>
  <si>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</si>
  <si>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</si>
  <si>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</si>
  <si>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</si>
  <si>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</si>
  <si>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</si>
  <si>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</si>
  <si>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</si>
  <si>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</si>
  <si>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</si>
  <si>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</si>
  <si>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</si>
  <si>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</si>
  <si>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</si>
  <si>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</si>
  <si>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</si>
  <si>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</si>
  <si>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</si>
  <si>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</si>
  <si>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</si>
  <si>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</si>
  <si>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</si>
  <si>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</si>
  <si>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</si>
  <si>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</si>
  <si>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</si>
  <si>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</si>
  <si>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</si>
  <si>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</si>
  <si>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</si>
  <si>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</si>
  <si>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</si>
  <si>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</si>
  <si>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</si>
  <si>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</si>
  <si>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</si>
  <si>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</si>
  <si>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</si>
  <si>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</si>
  <si>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</si>
  <si>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</si>
  <si>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</si>
  <si>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</si>
  <si>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</si>
  <si>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</si>
  <si>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</si>
  <si>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</si>
  <si>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</si>
  <si>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</si>
  <si>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</si>
  <si>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</si>
  <si>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</si>
  <si>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</si>
  <si>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</si>
  <si>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</si>
  <si>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</si>
  <si>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</si>
  <si>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</si>
  <si>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</si>
  <si>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</si>
  <si>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</si>
  <si>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</si>
  <si>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</si>
  <si>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</si>
  <si>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</si>
  <si>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</si>
  <si>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</si>
  <si>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</si>
  <si>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</si>
  <si>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</si>
  <si>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</si>
  <si>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</si>
  <si>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</si>
  <si>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</si>
  <si>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</si>
  <si>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</si>
  <si>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</si>
  <si>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</si>
  <si>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</si>
  <si>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</si>
  <si>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</si>
  <si>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</si>
  <si>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</si>
  <si>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</si>
  <si>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</si>
  <si>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</si>
  <si>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</si>
  <si>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</si>
  <si>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</si>
  <si>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</si>
  <si>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</si>
  <si>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</si>
  <si>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</si>
  <si>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</si>
  <si>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</si>
  <si>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</si>
  <si>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</si>
  <si>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</si>
  <si>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</si>
  <si>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</si>
  <si>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</si>
  <si>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</si>
  <si>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</si>
  <si>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</si>
  <si>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</si>
  <si>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</si>
  <si>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</si>
  <si>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</si>
  <si>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</si>
  <si>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</si>
  <si>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</si>
  <si>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</si>
  <si>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</si>
  <si>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</si>
  <si>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</si>
  <si>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</si>
  <si>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</si>
  <si>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</si>
  <si>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</si>
  <si>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</si>
  <si>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</si>
  <si>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</si>
  <si>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</si>
  <si>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</si>
  <si>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</si>
  <si>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</si>
  <si>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</si>
  <si>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</si>
  <si>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</si>
  <si>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</si>
  <si>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</si>
  <si>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</si>
  <si>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</si>
  <si>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</si>
  <si>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</si>
  <si>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</si>
  <si>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</si>
  <si>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</si>
  <si>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</si>
  <si>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</si>
  <si>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</si>
  <si>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</si>
  <si>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</si>
  <si>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</si>
  <si>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</si>
  <si>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</si>
  <si>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</si>
  <si>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</si>
  <si>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</si>
  <si>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</si>
  <si>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</si>
  <si>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</si>
  <si>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</si>
  <si>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</si>
  <si>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</si>
  <si>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</si>
  <si>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</si>
  <si>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</si>
  <si>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</si>
  <si>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</si>
  <si>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</si>
  <si>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</si>
  <si>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</si>
  <si>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</si>
  <si>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</si>
  <si>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</si>
  <si>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</si>
  <si>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</si>
  <si>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</si>
  <si>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</si>
  <si>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</si>
  <si>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</si>
  <si>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</si>
  <si>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</si>
  <si>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</si>
  <si>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</si>
  <si>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</si>
  <si>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</si>
  <si>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</si>
  <si>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</si>
  <si>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</si>
  <si>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</si>
  <si>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</si>
  <si>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</si>
  <si>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</si>
  <si>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</si>
  <si>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</si>
  <si>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</si>
  <si>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</si>
  <si>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</si>
  <si>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</si>
  <si>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</si>
  <si>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</si>
  <si>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</si>
  <si>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</si>
  <si>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</si>
  <si>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</si>
  <si>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</si>
  <si>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</si>
  <si>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</si>
  <si>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</si>
  <si>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</si>
  <si>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</si>
  <si>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</si>
  <si>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</si>
  <si>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</si>
  <si>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</si>
  <si>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</si>
  <si>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</si>
  <si>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</si>
  <si>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</si>
  <si>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</si>
  <si>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</si>
  <si>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</si>
  <si>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</si>
  <si>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</si>
  <si>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</si>
  <si>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</si>
  <si>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</si>
  <si>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</si>
  <si>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</si>
  <si>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</si>
  <si>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</si>
  <si>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</si>
  <si>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</si>
  <si>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</si>
  <si>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</si>
  <si>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</si>
  <si>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</si>
  <si>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</si>
  <si>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</si>
  <si>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</si>
  <si>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</si>
  <si>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</si>
  <si>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</si>
  <si>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</si>
  <si>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</si>
  <si>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</si>
  <si>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</si>
  <si>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</si>
  <si>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</si>
  <si>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</si>
  <si>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</si>
  <si>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</si>
  <si>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</si>
  <si>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</si>
  <si>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</si>
  <si>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</si>
  <si>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</si>
  <si>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</si>
  <si>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</si>
  <si>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</si>
  <si>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</si>
  <si>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</si>
  <si>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</si>
  <si>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</si>
  <si>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</si>
  <si>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</si>
  <si>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</si>
  <si>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</si>
  <si>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</si>
  <si>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</si>
  <si>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</si>
  <si>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</si>
  <si>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</si>
  <si>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</si>
  <si>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</si>
  <si>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</si>
  <si>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</si>
  <si>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</si>
  <si>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</si>
  <si>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</si>
  <si>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</si>
  <si>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</si>
  <si>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</si>
  <si>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</si>
  <si>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</si>
  <si>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</si>
  <si>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</si>
  <si>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</si>
  <si>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</si>
  <si>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</si>
  <si>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</si>
  <si>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</si>
  <si>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</si>
  <si>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</si>
  <si>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</si>
  <si>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</si>
  <si>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</si>
  <si>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</si>
  <si>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</si>
  <si>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</si>
  <si>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</si>
  <si>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</si>
  <si>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</si>
  <si>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</si>
  <si>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</si>
  <si>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</si>
  <si>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</si>
  <si>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</si>
  <si>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</si>
  <si>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</si>
  <si>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</si>
  <si>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</si>
  <si>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</si>
  <si>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</si>
  <si>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</si>
  <si>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</si>
  <si>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</si>
  <si>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</si>
  <si>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</si>
  <si>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</si>
  <si>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</si>
  <si>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</si>
  <si>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</si>
  <si>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</si>
  <si>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</si>
  <si>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</si>
  <si>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</si>
  <si>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</si>
  <si>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</si>
  <si>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</si>
  <si>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</si>
  <si>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</si>
  <si>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</si>
  <si>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</si>
  <si>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</si>
  <si>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</si>
  <si>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</si>
  <si>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</si>
  <si>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</si>
  <si>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</si>
  <si>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</si>
  <si>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</si>
  <si>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</si>
  <si>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</si>
  <si>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</si>
  <si>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</si>
  <si>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</si>
  <si>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</si>
  <si>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</si>
  <si>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</si>
  <si>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</si>
  <si>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</si>
  <si>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</si>
  <si>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</si>
  <si>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</si>
  <si>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</si>
  <si>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</si>
  <si>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</si>
  <si>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</si>
  <si>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</si>
  <si>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</si>
  <si>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</si>
  <si>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</si>
  <si>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</si>
  <si>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</si>
  <si>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</si>
  <si>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</si>
  <si>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</si>
  <si>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</si>
  <si>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</si>
  <si>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</si>
  <si>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</si>
  <si>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</si>
  <si>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</si>
  <si>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</si>
  <si>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</si>
  <si>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</si>
  <si>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</si>
  <si>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</si>
  <si>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</si>
  <si>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</si>
  <si>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</si>
  <si>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</si>
  <si>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</si>
  <si>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</si>
  <si>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</si>
  <si>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</si>
  <si>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</si>
  <si>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</si>
  <si>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</si>
  <si>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</si>
  <si>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</si>
  <si>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</si>
  <si>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</si>
  <si>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</si>
  <si>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</si>
  <si>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</si>
  <si>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</si>
  <si>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</si>
  <si>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</si>
  <si>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</si>
  <si>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</si>
  <si>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</si>
  <si>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</si>
  <si>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</si>
  <si>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</si>
  <si>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</si>
  <si>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</si>
  <si>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</si>
  <si>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</si>
  <si>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</si>
  <si>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</si>
  <si>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</si>
  <si>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</si>
  <si>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</si>
  <si>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</si>
  <si>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</si>
  <si>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</si>
  <si>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</si>
  <si>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</si>
  <si>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</si>
  <si>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</si>
  <si>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</si>
  <si>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</si>
  <si>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</si>
  <si>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</si>
  <si>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</si>
  <si>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</si>
  <si>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</si>
  <si>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</si>
  <si>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</si>
  <si>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</si>
  <si>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</si>
  <si>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</si>
  <si>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</si>
  <si>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</si>
  <si>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</si>
  <si>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</si>
  <si>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</si>
  <si>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</si>
  <si>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</si>
  <si>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</si>
  <si>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</si>
  <si>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</si>
  <si>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</si>
  <si>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</si>
  <si>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</si>
  <si>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</si>
  <si>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</si>
  <si>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</si>
  <si>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</si>
  <si>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</si>
  <si>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</si>
  <si>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</si>
  <si>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</si>
  <si>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</si>
  <si>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</si>
  <si>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</si>
  <si>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</si>
  <si>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</si>
  <si>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</si>
  <si>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</si>
  <si>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</si>
  <si>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</si>
  <si>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</si>
  <si>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</si>
  <si>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</si>
  <si>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</si>
  <si>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</si>
  <si>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</si>
  <si>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</si>
  <si>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</si>
  <si>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</si>
  <si>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</si>
  <si>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</si>
  <si>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</si>
  <si>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</si>
  <si>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</si>
  <si>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</si>
  <si>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</si>
  <si>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</si>
  <si>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</si>
  <si>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</si>
  <si>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</si>
  <si>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</si>
  <si>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</si>
  <si>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</si>
  <si>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</si>
  <si>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</si>
  <si>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</si>
  <si>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</si>
  <si>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</si>
  <si>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</si>
  <si>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</si>
  <si>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</si>
  <si>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</si>
  <si>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</si>
  <si>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</si>
  <si>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</si>
  <si>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</si>
  <si>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</si>
  <si>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</si>
  <si>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</si>
  <si>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</si>
  <si>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</si>
  <si>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</si>
  <si>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</si>
  <si>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</si>
  <si>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</si>
  <si>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</si>
  <si>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</si>
  <si>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</si>
  <si>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</si>
  <si>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</si>
  <si>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</si>
  <si>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</si>
  <si>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</si>
  <si>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</si>
  <si>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</si>
  <si>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</si>
  <si>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</si>
  <si>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</si>
  <si>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</si>
  <si>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</si>
  <si>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</si>
  <si>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</si>
  <si>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</si>
  <si>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</si>
  <si>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</si>
  <si>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</si>
  <si>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</si>
  <si>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</si>
  <si>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</si>
  <si>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</si>
  <si>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</si>
  <si>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</si>
  <si>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</si>
  <si>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</si>
  <si>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</si>
  <si>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</si>
  <si>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</si>
  <si>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</si>
  <si>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</si>
  <si>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</si>
  <si>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</si>
  <si>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</si>
  <si>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</si>
  <si>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</si>
  <si>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</si>
  <si>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</si>
  <si>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</si>
  <si>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</si>
  <si>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</si>
  <si>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</si>
  <si>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</si>
  <si>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</si>
  <si>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</si>
  <si>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</si>
  <si>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</si>
  <si>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</si>
  <si>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</si>
  <si>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</si>
  <si>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</si>
  <si>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</si>
  <si>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</si>
  <si>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</si>
  <si>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</si>
  <si>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</si>
  <si>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</si>
  <si>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</si>
  <si>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</si>
  <si>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</si>
  <si>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</si>
  <si>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</si>
  <si>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</si>
  <si>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</si>
  <si>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</si>
  <si>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</si>
  <si>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</si>
  <si>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</si>
  <si>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</si>
  <si>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</si>
  <si>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</si>
  <si>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</si>
  <si>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</si>
  <si>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</si>
  <si>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</si>
  <si>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</si>
  <si>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</si>
  <si>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</si>
  <si>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</si>
  <si>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</si>
  <si>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</si>
  <si>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</si>
  <si>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</si>
  <si>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</si>
  <si>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</si>
  <si>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</si>
  <si>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</si>
  <si>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</si>
  <si>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</si>
  <si>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</si>
  <si>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</si>
  <si>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</si>
  <si>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</si>
  <si>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</si>
  <si>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</si>
  <si>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</si>
  <si>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</si>
  <si>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</si>
  <si>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</si>
  <si>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</si>
  <si>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</si>
  <si>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</si>
  <si>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</si>
  <si>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</si>
  <si>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</si>
  <si>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</si>
  <si>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</si>
  <si>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</si>
  <si>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</si>
  <si>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</si>
  <si>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</si>
  <si>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</si>
  <si>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</si>
  <si>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</si>
  <si>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</si>
  <si>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</si>
  <si>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</si>
  <si>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</si>
  <si>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</si>
  <si>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</si>
  <si>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</si>
  <si>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</si>
  <si>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</si>
  <si>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</si>
  <si>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</si>
  <si>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</si>
  <si>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</si>
  <si>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</si>
  <si>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</si>
  <si>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</si>
  <si>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</si>
  <si>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</si>
  <si>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</si>
  <si>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</si>
  <si>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</si>
  <si>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</si>
  <si>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</si>
  <si>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</si>
  <si>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</si>
  <si>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</si>
  <si>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</si>
  <si>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</si>
  <si>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</si>
  <si>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</si>
  <si>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</si>
  <si>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</si>
  <si>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</si>
  <si>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</si>
  <si>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</si>
  <si>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</si>
  <si>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</si>
  <si>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</si>
  <si>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</si>
  <si>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</si>
  <si>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</si>
  <si>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</si>
  <si>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</si>
  <si>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</si>
  <si>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</si>
  <si>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</si>
  <si>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</si>
  <si>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</si>
  <si>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</si>
  <si>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</si>
  <si>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</si>
  <si>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</si>
  <si>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</si>
  <si>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</si>
  <si>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</si>
  <si>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</si>
  <si>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</si>
  <si>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</si>
  <si>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</si>
  <si>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</si>
  <si>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</si>
  <si>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</si>
  <si>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</si>
  <si>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</si>
  <si>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</si>
  <si>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</si>
  <si>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</si>
  <si>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</si>
  <si>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</si>
  <si>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</si>
  <si>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</si>
  <si>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</si>
  <si>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</si>
  <si>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</si>
  <si>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</si>
  <si>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</si>
  <si>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</si>
  <si>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</si>
  <si>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</si>
  <si>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</si>
  <si>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</si>
  <si>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</si>
  <si>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</si>
  <si>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</si>
  <si>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</si>
  <si>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</si>
  <si>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</si>
  <si>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</si>
  <si>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</si>
  <si>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</si>
  <si>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</si>
  <si>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</si>
  <si>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</si>
  <si>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</si>
  <si>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</si>
  <si>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</si>
  <si>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</si>
  <si>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</si>
  <si>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</si>
  <si>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</si>
  <si>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</si>
  <si>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</si>
  <si>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</si>
  <si>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</si>
  <si>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</si>
  <si>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</si>
  <si>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</si>
  <si>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</si>
  <si>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</si>
  <si>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</si>
  <si>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</si>
  <si>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</si>
  <si>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</si>
  <si>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</si>
  <si>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</si>
  <si>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</si>
  <si>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</si>
  <si>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</si>
  <si>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</si>
  <si>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</si>
  <si>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</si>
  <si>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</si>
  <si>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</si>
  <si>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</si>
  <si>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</si>
  <si>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</si>
  <si>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</si>
  <si>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</si>
  <si>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</si>
  <si>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</si>
  <si>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</si>
  <si>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</si>
  <si>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</si>
  <si>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</si>
  <si>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</si>
  <si>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</si>
  <si>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</si>
  <si>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</si>
  <si>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</si>
  <si>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</si>
  <si>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</si>
  <si>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</si>
  <si>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</si>
  <si>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</si>
  <si>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</si>
  <si>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</si>
  <si>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</si>
  <si>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</si>
  <si>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</si>
  <si>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</si>
  <si>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</si>
  <si>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</si>
  <si>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</si>
  <si>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</si>
  <si>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</si>
  <si>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</si>
  <si>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</si>
  <si>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</si>
  <si>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</si>
  <si>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</si>
  <si>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</si>
  <si>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</si>
  <si>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</si>
  <si>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</si>
  <si>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</si>
  <si>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</si>
  <si>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</si>
  <si>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</si>
  <si>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</si>
  <si>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</si>
  <si>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</si>
  <si>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</si>
  <si>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</si>
  <si>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</si>
  <si>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</si>
  <si>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</si>
  <si>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</si>
  <si>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</si>
  <si>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</si>
  <si>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</si>
  <si>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</si>
  <si>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</si>
  <si>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</si>
  <si>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</si>
  <si>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</si>
  <si>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</si>
  <si>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</si>
  <si>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</si>
  <si>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</si>
  <si>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</si>
  <si>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</si>
  <si>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</si>
  <si>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</si>
  <si>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</si>
  <si>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</si>
  <si>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</si>
  <si>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</si>
  <si>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</si>
  <si>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</si>
  <si>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</si>
  <si>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</si>
  <si>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</si>
  <si>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</si>
  <si>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</si>
  <si>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</si>
  <si>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</si>
  <si>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</si>
  <si>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</si>
  <si>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</si>
  <si>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</si>
  <si>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</si>
  <si>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</si>
  <si>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</si>
  <si>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</si>
  <si>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</si>
  <si>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</si>
  <si>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</si>
  <si>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</si>
  <si>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</si>
  <si>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</si>
  <si>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</si>
  <si>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</si>
  <si>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</si>
  <si>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</si>
  <si>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</si>
  <si>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</si>
  <si>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</si>
  <si>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</si>
  <si>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</si>
  <si>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</si>
  <si>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</si>
  <si>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</si>
  <si>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</si>
  <si>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</si>
  <si>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</si>
  <si>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</si>
  <si>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</si>
  <si>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</si>
  <si>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</si>
  <si>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</si>
  <si>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</si>
  <si>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</si>
  <si>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</si>
  <si>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</si>
  <si>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</si>
  <si>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</si>
  <si>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</si>
  <si>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</si>
  <si>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</si>
  <si>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</si>
  <si>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</si>
  <si>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</si>
  <si>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</si>
  <si>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</si>
  <si>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</si>
  <si>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</si>
  <si>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</si>
  <si>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</si>
  <si>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</si>
  <si>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</si>
  <si>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</si>
  <si>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</si>
  <si>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</si>
  <si>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</si>
  <si>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</si>
  <si>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</si>
  <si>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</si>
  <si>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</si>
  <si>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</si>
  <si>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</si>
  <si>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</si>
  <si>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</si>
  <si>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</si>
  <si>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</si>
  <si>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</si>
  <si>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</si>
  <si>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</si>
  <si>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</si>
  <si>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</si>
  <si>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</si>
  <si>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</si>
  <si>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</si>
  <si>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</si>
  <si>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</si>
  <si>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</si>
  <si>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</si>
  <si>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</si>
  <si>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</si>
  <si>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</si>
  <si>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</si>
  <si>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</si>
  <si>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</si>
  <si>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</si>
  <si>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</si>
  <si>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</si>
  <si>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</si>
  <si>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</si>
  <si>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</si>
  <si>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</si>
  <si>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</si>
  <si>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</si>
  <si>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</si>
  <si>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</si>
  <si>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</si>
  <si>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</si>
  <si>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</si>
  <si>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</si>
  <si>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</si>
  <si>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</si>
  <si>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</si>
  <si>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</si>
  <si>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</si>
  <si>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</si>
  <si>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</si>
  <si>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</si>
  <si>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</si>
  <si>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</si>
  <si>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</si>
  <si>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</si>
  <si>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</si>
  <si>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</si>
  <si>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</si>
  <si>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</si>
  <si>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</si>
  <si>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</si>
  <si>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</si>
  <si>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</si>
  <si>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</si>
  <si>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</si>
  <si>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</si>
  <si>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</si>
  <si>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</si>
  <si>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</si>
  <si>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</si>
  <si>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</si>
  <si>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</si>
  <si>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</si>
  <si>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</si>
  <si>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</si>
  <si>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</si>
  <si>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</si>
  <si>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</si>
  <si>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</si>
  <si>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</si>
  <si>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</si>
  <si>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</si>
  <si>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</si>
  <si>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</si>
  <si>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</si>
  <si>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</si>
  <si>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</si>
  <si>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</si>
  <si>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</si>
  <si>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</si>
  <si>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</si>
  <si>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</si>
  <si>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</si>
  <si>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</si>
  <si>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</si>
  <si>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</si>
  <si>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</si>
  <si>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</si>
  <si>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</si>
  <si>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</si>
  <si>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</si>
  <si>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</si>
  <si>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</si>
  <si>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</si>
  <si>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</si>
  <si>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</si>
  <si>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</si>
  <si>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</si>
  <si>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</si>
  <si>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</si>
  <si>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</si>
  <si>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</si>
  <si>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</si>
  <si>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</si>
  <si>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</si>
  <si>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</si>
  <si>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</si>
  <si>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</si>
  <si>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</si>
  <si>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</si>
  <si>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</si>
  <si>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</si>
  <si>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</si>
  <si>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</si>
  <si>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</si>
  <si>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</si>
  <si>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</si>
  <si>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</si>
  <si>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</si>
  <si>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</si>
  <si>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</si>
  <si>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</si>
  <si>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</si>
  <si>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</si>
  <si>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</si>
  <si>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</si>
  <si>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</si>
  <si>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</si>
  <si>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</si>
  <si>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</si>
  <si>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</si>
  <si>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</si>
  <si>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</si>
  <si>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</si>
  <si>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</si>
  <si>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</si>
  <si>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</si>
  <si>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</si>
  <si>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</si>
  <si>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</si>
  <si>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</si>
  <si>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</si>
  <si>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</si>
  <si>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</si>
  <si>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</si>
  <si>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</si>
  <si>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</si>
  <si>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</si>
  <si>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</si>
  <si>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</si>
  <si>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</si>
  <si>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</si>
  <si>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</si>
  <si>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</si>
  <si>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</si>
  <si>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</si>
  <si>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</si>
  <si>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</si>
  <si>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</si>
  <si>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</si>
  <si>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</si>
  <si>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</si>
  <si>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</si>
  <si>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</si>
  <si>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</si>
  <si>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</si>
  <si>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</si>
  <si>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</si>
  <si>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</si>
  <si>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</si>
  <si>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</si>
  <si>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</si>
  <si>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</si>
  <si>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</si>
  <si>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</si>
  <si>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</si>
  <si>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</si>
  <si>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</si>
  <si>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</si>
  <si>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</si>
  <si>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</si>
  <si>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</si>
  <si>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</si>
  <si>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</si>
  <si>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</si>
  <si>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</si>
  <si>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</si>
  <si>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</si>
  <si>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</si>
  <si>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</si>
  <si>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</si>
  <si>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</si>
  <si>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</si>
  <si>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</si>
  <si>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</si>
  <si>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</si>
  <si>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</si>
  <si>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</si>
  <si>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</si>
  <si>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</si>
  <si>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</si>
  <si>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</si>
  <si>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</si>
  <si>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</si>
  <si>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</si>
  <si>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</si>
  <si>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</si>
  <si>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</si>
  <si>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</si>
  <si>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</si>
  <si>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</si>
  <si>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</si>
  <si>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</si>
  <si>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</si>
  <si>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</si>
  <si>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</si>
  <si>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</si>
  <si>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</si>
  <si>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</si>
  <si>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</si>
  <si>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</si>
  <si>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</si>
  <si>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</si>
  <si>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</si>
  <si>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</si>
  <si>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</si>
  <si>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</si>
  <si>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</si>
  <si>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</si>
  <si>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</si>
  <si>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</si>
  <si>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</si>
  <si>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</si>
  <si>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</si>
  <si>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</si>
  <si>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</si>
  <si>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</si>
  <si>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</si>
  <si>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</si>
  <si>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</si>
  <si>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</si>
  <si>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</si>
  <si>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</si>
  <si>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</si>
  <si>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</si>
  <si>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</si>
  <si>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</si>
  <si>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</si>
  <si>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</si>
  <si>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</si>
  <si>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</si>
  <si>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</si>
  <si>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</si>
  <si>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</si>
  <si>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</si>
  <si>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</si>
  <si>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</si>
  <si>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</si>
  <si>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</si>
  <si>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</si>
  <si>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</si>
  <si>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</si>
  <si>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</si>
  <si>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</si>
  <si>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</si>
  <si>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</si>
  <si>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</si>
  <si>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</si>
  <si>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</si>
  <si>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</si>
  <si>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</si>
  <si>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</si>
  <si>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</si>
  <si>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</si>
  <si>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</si>
  <si>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</si>
  <si>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</si>
  <si>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</si>
  <si>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</si>
  <si>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</si>
  <si>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</si>
  <si>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</si>
  <si>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</si>
  <si>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</si>
  <si>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</si>
  <si>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</si>
  <si>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</si>
  <si>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</si>
  <si>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</si>
  <si>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</si>
  <si>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</si>
  <si>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</si>
  <si>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</si>
  <si>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</si>
  <si>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</si>
  <si>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</si>
  <si>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</si>
  <si>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</si>
  <si>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</si>
  <si>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</si>
  <si>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</si>
  <si>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</si>
  <si>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</si>
  <si>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</si>
  <si>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</si>
  <si>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</si>
  <si>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</si>
  <si>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</si>
  <si>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</si>
  <si>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</si>
  <si>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</si>
  <si>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</si>
  <si>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</si>
  <si>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</si>
  <si>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</si>
  <si>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</si>
  <si>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</si>
  <si>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</si>
  <si>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</si>
  <si>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</si>
  <si>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</si>
  <si>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</si>
  <si>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</si>
  <si>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</si>
  <si>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</si>
  <si>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</si>
  <si>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</si>
  <si>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</si>
  <si>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</si>
  <si>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</si>
  <si>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</si>
  <si>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</si>
  <si>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</si>
  <si>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</si>
  <si>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</si>
  <si>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</si>
  <si>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</si>
  <si>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</si>
  <si>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</si>
  <si>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</si>
  <si>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</si>
  <si>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</si>
  <si>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</si>
  <si>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</si>
  <si>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</si>
  <si>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</si>
  <si>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</si>
  <si>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</si>
  <si>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</si>
  <si>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</si>
  <si>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</si>
  <si>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</si>
  <si>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</si>
  <si>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</si>
  <si>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</si>
  <si>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</si>
  <si>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</si>
  <si>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</si>
  <si>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</si>
  <si>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</si>
  <si>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</si>
  <si>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</si>
  <si>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</si>
  <si>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</si>
  <si>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</si>
  <si>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</si>
  <si>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</si>
  <si>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</si>
  <si>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</si>
  <si>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</si>
  <si>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</si>
  <si>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</si>
  <si>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</si>
  <si>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</si>
  <si>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</si>
  <si>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</si>
  <si>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</si>
  <si>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</si>
  <si>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</si>
  <si>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</si>
  <si>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</si>
  <si>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</si>
  <si>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</si>
  <si>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</si>
  <si>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</si>
  <si>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</si>
  <si>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</si>
  <si>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</si>
  <si>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</si>
  <si>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</si>
  <si>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</si>
  <si>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</si>
  <si>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</si>
  <si>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</si>
  <si>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</si>
  <si>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</si>
  <si>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</si>
  <si>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</si>
  <si>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</si>
  <si>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</si>
  <si>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</si>
  <si>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</si>
  <si>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</si>
  <si>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</si>
  <si>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</si>
  <si>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</si>
  <si>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</si>
  <si>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</si>
  <si>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</si>
  <si>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</si>
  <si>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</si>
  <si>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</si>
  <si>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</si>
  <si>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</si>
  <si>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</si>
  <si>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</si>
  <si>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</si>
  <si>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</si>
  <si>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</si>
  <si>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</si>
  <si>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</si>
  <si>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</si>
  <si>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</si>
  <si>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</si>
  <si>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</si>
  <si>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</si>
  <si>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</si>
  <si>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</si>
  <si>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</si>
  <si>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</si>
  <si>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</si>
  <si>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</si>
  <si>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</si>
  <si>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</si>
  <si>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</si>
  <si>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</si>
  <si>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</si>
  <si>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</si>
  <si>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</si>
  <si>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</si>
  <si>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</si>
  <si>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</si>
  <si>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</si>
  <si>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</si>
  <si>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</si>
  <si>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</si>
  <si>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</si>
  <si>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</si>
  <si>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</si>
  <si>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</si>
  <si>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</si>
  <si>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</si>
  <si>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</si>
  <si>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</si>
  <si>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</si>
  <si>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</si>
  <si>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</si>
  <si>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</si>
  <si>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</si>
  <si>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</si>
  <si>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</si>
  <si>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</si>
  <si>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</si>
  <si>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</si>
  <si>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</si>
  <si>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</si>
  <si>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</si>
  <si>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</si>
  <si>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</si>
  <si>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</si>
  <si>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</si>
  <si>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</si>
  <si>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</si>
  <si>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</si>
  <si>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</si>
  <si>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</si>
  <si>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</si>
  <si>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</si>
  <si>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</si>
  <si>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</si>
  <si>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</si>
  <si>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</si>
  <si>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</si>
  <si>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</si>
  <si>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</si>
  <si>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</si>
  <si>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</si>
  <si>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</si>
  <si>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</si>
  <si>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</si>
  <si>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</si>
  <si>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</si>
  <si>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</si>
  <si>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</si>
  <si>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</si>
  <si>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</si>
  <si>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</si>
  <si>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</si>
  <si>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</si>
  <si>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</si>
  <si>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</si>
  <si>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</si>
  <si>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</si>
  <si>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</si>
  <si>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</si>
  <si>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</si>
  <si>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</si>
  <si>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</si>
  <si>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</si>
  <si>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</si>
  <si>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</si>
  <si>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</si>
  <si>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</si>
  <si>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</si>
  <si>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</si>
  <si>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</si>
  <si>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</si>
  <si>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</si>
  <si>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</si>
  <si>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</si>
  <si>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</si>
  <si>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</si>
  <si>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</si>
  <si>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</si>
  <si>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</si>
  <si>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</si>
  <si>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</si>
  <si>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</si>
  <si>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</si>
  <si>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</si>
  <si>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</si>
  <si>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</si>
  <si>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</si>
  <si>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</si>
  <si>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</si>
  <si>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</si>
  <si>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</si>
  <si>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</si>
  <si>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</si>
  <si>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</si>
  <si>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</si>
  <si>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</si>
  <si>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</si>
  <si>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</si>
  <si>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</si>
  <si>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</si>
  <si>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</si>
  <si>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</si>
  <si>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</si>
  <si>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</si>
  <si>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</si>
  <si>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</si>
  <si>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</si>
  <si>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</si>
  <si>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</si>
  <si>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</si>
  <si>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</si>
  <si>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</si>
  <si>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</si>
  <si>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</si>
  <si>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</si>
  <si>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</si>
  <si>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</si>
  <si>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</si>
  <si>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</si>
  <si>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</si>
  <si>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</si>
  <si>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</si>
  <si>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</si>
  <si>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</si>
  <si>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</si>
  <si>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</si>
  <si>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</si>
  <si>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</si>
  <si>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</si>
  <si>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</si>
  <si>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</si>
  <si>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</si>
  <si>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</si>
  <si>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</si>
  <si>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</si>
  <si>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</si>
  <si>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</si>
  <si>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</si>
  <si>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</si>
  <si>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</si>
  <si>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</si>
  <si>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</si>
  <si>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</si>
  <si>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</si>
  <si>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</si>
  <si>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</si>
  <si>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</si>
  <si>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</si>
  <si>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</si>
  <si>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</si>
  <si>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</si>
  <si>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</si>
  <si>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</si>
  <si>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</si>
  <si>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</si>
  <si>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</si>
  <si>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</si>
  <si>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</si>
  <si>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</si>
  <si>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</si>
  <si>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</si>
  <si>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</si>
  <si>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</si>
  <si>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</si>
  <si>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</si>
  <si>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</si>
  <si>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</si>
  <si>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</si>
  <si>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</si>
  <si>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</si>
  <si>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</si>
  <si>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</si>
  <si>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</si>
  <si>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</si>
  <si>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</si>
  <si>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</si>
  <si>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</si>
  <si>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</si>
  <si>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</si>
  <si>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</si>
  <si>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</si>
  <si>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</si>
  <si>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</si>
  <si>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</si>
  <si>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</si>
  <si>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</si>
  <si>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</si>
  <si>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</si>
  <si>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</si>
  <si>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</si>
  <si>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</si>
  <si>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</si>
  <si>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</si>
  <si>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</si>
  <si>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</si>
  <si>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</si>
  <si>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</si>
  <si>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</si>
  <si>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</si>
  <si>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</si>
  <si>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</si>
  <si>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</si>
  <si>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</si>
  <si>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</si>
  <si>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</si>
  <si>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</si>
  <si>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</si>
  <si>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</si>
  <si>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</si>
  <si>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</si>
  <si>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</si>
  <si>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</si>
  <si>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</si>
  <si>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</si>
  <si>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</si>
  <si>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</si>
  <si>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</si>
  <si>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</si>
  <si>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</si>
  <si>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</si>
  <si>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</si>
  <si>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</si>
  <si>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</si>
  <si>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</si>
  <si>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</si>
  <si>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</si>
  <si>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</si>
  <si>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</si>
  <si>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</si>
  <si>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</si>
  <si>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</si>
  <si>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</si>
  <si>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</si>
  <si>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</si>
  <si>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</si>
  <si>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</si>
  <si>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</si>
  <si>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</si>
  <si>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</si>
  <si>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</si>
  <si>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</si>
  <si>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</si>
  <si>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</si>
  <si>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</si>
  <si>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</si>
  <si>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</si>
  <si>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</si>
  <si>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</si>
  <si>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</si>
  <si>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</si>
  <si>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</si>
  <si>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</si>
  <si>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</si>
  <si>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</si>
  <si>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</si>
  <si>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</si>
  <si>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</si>
  <si>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</si>
  <si>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</si>
  <si>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</si>
  <si>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</si>
  <si>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</si>
  <si>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</si>
  <si>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</si>
  <si>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</si>
  <si>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</si>
  <si>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</si>
  <si>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</si>
  <si>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</si>
  <si>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</si>
  <si>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</si>
  <si>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</si>
  <si>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</si>
  <si>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</si>
  <si>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</si>
  <si>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</si>
  <si>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</si>
  <si>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</si>
  <si>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</si>
  <si>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</si>
  <si>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</si>
  <si>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</si>
  <si>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</si>
  <si>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</si>
  <si>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</si>
  <si>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</si>
  <si>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</si>
  <si>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</si>
  <si>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</si>
  <si>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</si>
  <si>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</si>
  <si>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</si>
  <si>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</si>
  <si>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</si>
  <si>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</si>
  <si>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</si>
  <si>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</si>
  <si>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</si>
  <si>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</si>
  <si>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</si>
  <si>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</si>
  <si>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</si>
  <si>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</si>
  <si>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</si>
  <si>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</si>
  <si>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</si>
  <si>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</si>
  <si>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</si>
  <si>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</si>
  <si>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</si>
  <si>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</si>
  <si>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</si>
  <si>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</si>
  <si>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</si>
  <si>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</si>
  <si>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</si>
  <si>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</si>
  <si>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</si>
  <si>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</si>
  <si>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</si>
  <si>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</si>
  <si>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</si>
  <si>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</si>
  <si>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</si>
  <si>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</si>
  <si>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</si>
  <si>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</si>
  <si>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</si>
  <si>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</si>
  <si>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</si>
  <si>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</si>
  <si>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</si>
  <si>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</si>
  <si>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</si>
  <si>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</si>
  <si>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</si>
  <si>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</si>
  <si>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</si>
  <si>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</si>
  <si>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</si>
  <si>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</si>
  <si>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</si>
  <si>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</si>
  <si>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</si>
  <si>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</si>
  <si>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</si>
  <si>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</si>
  <si>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</si>
  <si>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</si>
  <si>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</si>
  <si>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</si>
  <si>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</si>
  <si>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</si>
  <si>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</si>
  <si>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</si>
  <si>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</si>
  <si>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</si>
  <si>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</si>
  <si>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</si>
  <si>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</si>
  <si>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</si>
  <si>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</si>
  <si>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</si>
  <si>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</si>
  <si>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</si>
  <si>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</si>
  <si>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</si>
  <si>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</si>
  <si>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</si>
  <si>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</si>
  <si>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</si>
  <si>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</si>
  <si>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</si>
  <si>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</si>
  <si>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</si>
  <si>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</si>
  <si>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</si>
  <si>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</si>
  <si>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</si>
  <si>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</si>
  <si>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</si>
  <si>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</si>
  <si>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</si>
  <si>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</si>
  <si>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</si>
  <si>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</si>
  <si>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</si>
  <si>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</si>
  <si>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</si>
  <si>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</si>
  <si>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</si>
  <si>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</si>
  <si>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</si>
  <si>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</si>
  <si>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</si>
  <si>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</si>
  <si>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</si>
  <si>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</si>
  <si>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</si>
  <si>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</si>
  <si>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</si>
  <si>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</si>
  <si>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</si>
  <si>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</si>
  <si>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</si>
  <si>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</si>
  <si>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</si>
  <si>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</si>
  <si>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</si>
  <si>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</si>
  <si>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</si>
  <si>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</si>
  <si>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</si>
  <si>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</si>
  <si>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</si>
  <si>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</si>
  <si>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</si>
  <si>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</si>
  <si>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</si>
  <si>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</si>
  <si>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</si>
  <si>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</si>
  <si>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</si>
  <si>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</si>
  <si>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</si>
  <si>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</si>
  <si>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</si>
  <si>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</si>
  <si>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</si>
  <si>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</si>
  <si>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</si>
  <si>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</si>
  <si>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</si>
  <si>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</si>
  <si>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</si>
  <si>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</si>
  <si>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</si>
  <si>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</si>
  <si>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</si>
  <si>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</si>
  <si>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</si>
  <si>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</si>
  <si>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</si>
  <si>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</si>
  <si>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</si>
  <si>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</si>
  <si>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</si>
  <si>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</si>
  <si>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</si>
  <si>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</si>
  <si>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</si>
  <si>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</si>
  <si>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</si>
  <si>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</si>
  <si>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</si>
  <si>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</si>
  <si>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</si>
  <si>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</si>
  <si>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</si>
  <si>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</si>
  <si>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</si>
  <si>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</si>
  <si>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</si>
  <si>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</si>
  <si>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</si>
  <si>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</si>
  <si>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</si>
  <si>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</si>
  <si>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</si>
  <si>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</si>
  <si>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</si>
  <si>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</si>
  <si>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</si>
  <si>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</si>
  <si>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</si>
  <si>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</si>
  <si>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</si>
  <si>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</si>
  <si>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</si>
  <si>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</si>
  <si>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</si>
  <si>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</si>
  <si>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</si>
  <si>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</si>
  <si>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</si>
  <si>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</si>
  <si>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</si>
  <si>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</si>
  <si>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</si>
  <si>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</si>
  <si>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</si>
  <si>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</si>
  <si>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</si>
  <si>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</si>
  <si>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</si>
  <si>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</si>
  <si>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</si>
  <si>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</si>
  <si>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</si>
  <si>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</si>
  <si>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</si>
  <si>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</si>
  <si>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</si>
  <si>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</si>
  <si>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</si>
  <si>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</si>
  <si>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</si>
  <si>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</si>
  <si>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</si>
  <si>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</si>
  <si>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</si>
  <si>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</si>
  <si>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</si>
  <si>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</si>
  <si>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</si>
  <si>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</si>
  <si>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</si>
  <si>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</si>
  <si>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</si>
  <si>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</si>
  <si>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</si>
  <si>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</si>
  <si>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</si>
  <si>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</si>
  <si>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</si>
  <si>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</si>
  <si>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</si>
  <si>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</si>
  <si>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</si>
  <si>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</si>
  <si>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</si>
  <si>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</si>
  <si>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</si>
  <si>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</si>
  <si>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</si>
  <si>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</si>
  <si>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</si>
  <si>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</si>
  <si>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</si>
  <si>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</si>
  <si>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</si>
  <si>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</si>
  <si>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</si>
  <si>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</si>
  <si>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</si>
  <si>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</si>
  <si>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</si>
  <si>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</si>
  <si>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</si>
  <si>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</si>
  <si>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</si>
  <si>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</si>
  <si>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</si>
  <si>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</si>
  <si>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</si>
  <si>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</si>
  <si>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</si>
  <si>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</si>
  <si>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</si>
  <si>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</si>
  <si>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</si>
  <si>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</si>
  <si>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</si>
  <si>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</si>
  <si>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</si>
  <si>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</si>
  <si>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</si>
  <si>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</si>
  <si>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</si>
  <si>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</si>
  <si>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</si>
  <si>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</si>
  <si>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</si>
  <si>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</si>
  <si>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</si>
  <si>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</si>
  <si>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</si>
  <si>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</si>
  <si>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</si>
  <si>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</si>
  <si>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</si>
  <si>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</si>
  <si>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</si>
  <si>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</si>
  <si>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</si>
  <si>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</si>
  <si>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</si>
  <si>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</si>
  <si>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</si>
  <si>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</si>
  <si>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</si>
  <si>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</si>
  <si>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</si>
  <si>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</si>
  <si>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</si>
  <si>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</si>
  <si>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</si>
  <si>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</si>
  <si>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</si>
  <si>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</si>
  <si>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</si>
  <si>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</si>
  <si>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</si>
  <si>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</si>
  <si>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</si>
  <si>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</si>
  <si>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</si>
  <si>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</si>
  <si>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</si>
  <si>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</si>
  <si>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</si>
  <si>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</si>
  <si>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</si>
  <si>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</si>
  <si>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</si>
  <si>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</si>
  <si>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</si>
  <si>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</si>
  <si>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</si>
  <si>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</si>
  <si>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</si>
  <si>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</si>
  <si>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</si>
  <si>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</si>
  <si>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</si>
  <si>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</si>
  <si>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</si>
  <si>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</si>
  <si>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</si>
  <si>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</si>
  <si>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</si>
  <si>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</si>
  <si>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</si>
  <si>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</si>
  <si>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</si>
  <si>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</si>
  <si>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</si>
  <si>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</si>
  <si>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</si>
  <si>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</si>
  <si>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</si>
  <si>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</si>
  <si>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</si>
  <si>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</si>
  <si>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</si>
  <si>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</si>
  <si>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</si>
  <si>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</si>
  <si>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</si>
  <si>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</si>
  <si>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</si>
  <si>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</si>
  <si>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</si>
  <si>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</si>
  <si>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</si>
  <si>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</si>
  <si>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</si>
  <si>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</si>
  <si>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</si>
  <si>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</si>
  <si>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</si>
  <si>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</si>
  <si>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</si>
  <si>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</si>
  <si>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</si>
  <si>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</si>
  <si>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</si>
  <si>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</si>
  <si>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</si>
  <si>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</si>
  <si>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</si>
  <si>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</si>
  <si>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</si>
  <si>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</si>
  <si>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</si>
  <si>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</si>
  <si>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</si>
  <si>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</si>
  <si>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</si>
  <si>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</si>
  <si>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</si>
  <si>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</si>
  <si>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</si>
  <si>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</si>
  <si>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</si>
  <si>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</si>
  <si>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</si>
  <si>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</si>
  <si>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</si>
  <si>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</si>
  <si>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</si>
  <si>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</si>
  <si>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</si>
  <si>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</si>
  <si>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</si>
  <si>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</si>
  <si>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</si>
  <si>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</si>
  <si>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</si>
  <si>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</si>
  <si>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</si>
  <si>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</si>
  <si>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</si>
  <si>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</si>
  <si>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</si>
  <si>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</si>
  <si>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</si>
  <si>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</si>
  <si>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</si>
  <si>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</si>
  <si>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</si>
  <si>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</si>
  <si>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</si>
  <si>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</si>
  <si>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</si>
  <si>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</si>
  <si>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</si>
  <si>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</si>
  <si>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</si>
  <si>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</si>
  <si>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</si>
  <si>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</si>
  <si>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</si>
  <si>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</si>
  <si>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</si>
  <si>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</si>
  <si>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</si>
  <si>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</si>
  <si>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</si>
  <si>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</si>
  <si>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</si>
  <si>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</si>
  <si>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</si>
  <si>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</si>
  <si>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</si>
  <si>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</si>
  <si>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</si>
  <si>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</si>
  <si>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</si>
  <si>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</si>
  <si>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</si>
  <si>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</si>
  <si>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</si>
  <si>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</si>
  <si>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</si>
  <si>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</si>
  <si>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</si>
  <si>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</si>
  <si>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</si>
  <si>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</si>
  <si>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</si>
  <si>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</si>
  <si>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</si>
  <si>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</si>
  <si>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</si>
  <si>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</si>
  <si>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</si>
  <si>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</si>
  <si>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</si>
  <si>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</si>
  <si>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</si>
  <si>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</si>
  <si>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</si>
  <si>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</si>
  <si>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</si>
  <si>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</si>
  <si>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</si>
  <si>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</si>
  <si>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</si>
  <si>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</si>
  <si>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</si>
  <si>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</si>
  <si>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</si>
  <si>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</si>
  <si>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</si>
  <si>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</si>
  <si>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</si>
  <si>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</si>
  <si>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</si>
  <si>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</si>
  <si>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</si>
  <si>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</si>
  <si>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</si>
  <si>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</si>
  <si>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</si>
  <si>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</si>
  <si>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</si>
  <si>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</si>
  <si>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</si>
  <si>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</si>
  <si>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</si>
  <si>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</si>
  <si>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</si>
  <si>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</si>
  <si>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</si>
  <si>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</si>
  <si>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</si>
  <si>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</si>
  <si>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</si>
  <si>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</si>
  <si>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</si>
  <si>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</si>
  <si>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</si>
  <si>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</si>
  <si>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</si>
  <si>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</si>
  <si>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</si>
  <si>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</si>
  <si>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</si>
  <si>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</si>
  <si>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</si>
  <si>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</si>
  <si>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</si>
  <si>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</si>
  <si>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</si>
  <si>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</si>
  <si>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</si>
  <si>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</si>
  <si>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</si>
  <si>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</si>
  <si>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</si>
  <si>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</si>
  <si>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</si>
  <si>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</si>
  <si>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</si>
  <si>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</si>
  <si>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</si>
  <si>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</si>
  <si>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</si>
  <si>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</si>
  <si>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</si>
  <si>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</si>
  <si>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</si>
  <si>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</si>
  <si>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</si>
  <si>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</si>
  <si>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</si>
  <si>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</si>
  <si>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</si>
  <si>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</si>
  <si>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</si>
  <si>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</si>
  <si>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</si>
  <si>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</si>
  <si>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</si>
  <si>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</si>
  <si>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</si>
  <si>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</si>
  <si>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</si>
  <si>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</si>
  <si>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</si>
  <si>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</si>
  <si>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</si>
  <si>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</si>
  <si>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</si>
  <si>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</si>
  <si>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</si>
  <si>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</si>
  <si>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</si>
  <si>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</si>
  <si>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</si>
  <si>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</si>
  <si>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</si>
  <si>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</si>
  <si>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</si>
  <si>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</si>
  <si>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</si>
  <si>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</si>
  <si>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</si>
  <si>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</si>
  <si>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</si>
  <si>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</si>
  <si>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</si>
  <si>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</si>
  <si>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</si>
  <si>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</si>
  <si>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</si>
  <si>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</si>
  <si>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</si>
  <si>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</si>
  <si>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</si>
  <si>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</si>
  <si>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</si>
  <si>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</si>
  <si>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</si>
  <si>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</si>
  <si>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</si>
  <si>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</si>
  <si>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</si>
  <si>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</si>
  <si>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</si>
  <si>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</si>
  <si>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</si>
  <si>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</si>
  <si>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</si>
  <si>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</si>
  <si>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</si>
  <si>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</si>
  <si>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</si>
  <si>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</si>
  <si>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</si>
  <si>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</si>
  <si>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</si>
  <si>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</si>
  <si>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</si>
  <si>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</si>
  <si>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</si>
  <si>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</si>
  <si>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</si>
  <si>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</si>
  <si>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</si>
  <si>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</si>
  <si>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</si>
  <si>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</si>
  <si>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</si>
  <si>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</si>
  <si>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</si>
  <si>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</si>
  <si>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</si>
  <si>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</si>
  <si>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</si>
  <si>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</si>
  <si>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</si>
  <si>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</si>
  <si>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</si>
  <si>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</si>
  <si>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</si>
  <si>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</si>
  <si>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</si>
  <si>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</si>
  <si>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</si>
  <si>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</si>
  <si>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</si>
  <si>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</si>
  <si>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</si>
  <si>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</si>
  <si>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</si>
  <si>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</si>
  <si>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</si>
  <si>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</si>
  <si>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</si>
  <si>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</si>
  <si>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</si>
  <si>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</si>
  <si>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</si>
  <si>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</si>
  <si>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</si>
  <si>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</si>
  <si>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</si>
  <si>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</si>
  <si>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</si>
  <si>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</si>
  <si>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</si>
  <si>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</si>
  <si>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</si>
  <si>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</si>
  <si>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</si>
  <si>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</si>
  <si>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</si>
  <si>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</si>
  <si>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</si>
  <si>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</si>
  <si>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</si>
  <si>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</si>
  <si>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</si>
  <si>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</si>
  <si>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</si>
  <si>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</si>
  <si>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</si>
  <si>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</si>
  <si>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</si>
  <si>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</si>
  <si>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</si>
  <si>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</si>
  <si>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</si>
  <si>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</si>
  <si>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</si>
  <si>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</si>
  <si>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</si>
  <si>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</si>
  <si>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</si>
  <si>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</si>
  <si>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</si>
  <si>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</si>
  <si>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</si>
  <si>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</si>
  <si>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</si>
  <si>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</si>
  <si>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</si>
  <si>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</si>
  <si>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</si>
  <si>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</si>
  <si>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</si>
  <si>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</si>
  <si>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</si>
  <si>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</si>
  <si>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</si>
  <si>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</si>
  <si>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</si>
  <si>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</si>
  <si>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</si>
  <si>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</si>
  <si>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</si>
  <si>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</si>
  <si>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</si>
  <si>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</si>
  <si>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</si>
  <si>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</si>
  <si>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</si>
  <si>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</si>
  <si>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</si>
  <si>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</si>
  <si>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</si>
  <si>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</si>
  <si>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</si>
  <si>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</si>
  <si>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</si>
  <si>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</si>
  <si>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</si>
  <si>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</si>
  <si>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</si>
  <si>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</si>
  <si>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</si>
  <si>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</si>
  <si>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</si>
  <si>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</si>
  <si>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</si>
  <si>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</si>
  <si>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</si>
  <si>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</si>
  <si>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</si>
  <si>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</si>
  <si>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</si>
  <si>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</si>
  <si>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</si>
  <si>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</si>
  <si>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</si>
  <si>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</si>
  <si>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</si>
  <si>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</si>
  <si>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</si>
  <si>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</si>
  <si>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</si>
  <si>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</si>
  <si>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</si>
  <si>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</si>
  <si>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</si>
  <si>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</si>
  <si>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</si>
  <si>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</si>
  <si>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</si>
  <si>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</si>
  <si>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</si>
  <si>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</si>
  <si>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</si>
  <si>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</si>
  <si>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</si>
  <si>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</si>
  <si>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</si>
  <si>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</si>
  <si>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</si>
  <si>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</si>
  <si>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</si>
  <si>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</si>
  <si>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</si>
  <si>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</si>
  <si>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</si>
  <si>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</si>
  <si>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</si>
  <si>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</si>
  <si>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</si>
  <si>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</si>
  <si>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</si>
  <si>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</si>
  <si>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</si>
  <si>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</si>
  <si>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</si>
  <si>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</si>
  <si>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</si>
  <si>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</si>
  <si>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</si>
  <si>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</si>
  <si>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</si>
  <si>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</si>
  <si>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</si>
  <si>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</si>
  <si>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</si>
  <si>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</si>
  <si>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</si>
  <si>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</si>
  <si>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</si>
  <si>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</si>
  <si>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</si>
  <si>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</si>
  <si>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</si>
  <si>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</si>
  <si>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</si>
  <si>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</si>
  <si>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</si>
  <si>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</si>
  <si>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</si>
  <si>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</si>
  <si>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</si>
  <si>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</si>
  <si>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</si>
  <si>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</si>
  <si>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</si>
  <si>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</si>
  <si>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</si>
  <si>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</si>
  <si>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</si>
  <si>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</si>
  <si>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</si>
  <si>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</si>
  <si>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</si>
  <si>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</si>
  <si>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</si>
  <si>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</si>
  <si>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</si>
  <si>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</si>
  <si>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</si>
  <si>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</si>
  <si>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</si>
  <si>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</si>
  <si>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</si>
  <si>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</si>
  <si>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</si>
  <si>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</si>
  <si>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</si>
  <si>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</si>
  <si>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</si>
  <si>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</si>
  <si>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</si>
  <si>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</si>
  <si>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</si>
  <si>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</si>
  <si>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</si>
  <si>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</si>
  <si>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</si>
  <si>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</si>
  <si>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</si>
  <si>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</si>
  <si>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</si>
  <si>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</si>
  <si>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</si>
  <si>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</si>
  <si>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</si>
  <si>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</si>
  <si>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</si>
  <si>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</si>
  <si>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</si>
  <si>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</si>
  <si>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</si>
  <si>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</si>
  <si>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</si>
  <si>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</si>
  <si>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</si>
  <si>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</si>
  <si>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</si>
  <si>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</si>
  <si>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</si>
  <si>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</si>
  <si>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</si>
  <si>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</si>
  <si>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</si>
  <si>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</si>
  <si>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</si>
  <si>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</si>
  <si>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</si>
  <si>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</si>
  <si>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</si>
  <si>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</si>
  <si>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</si>
  <si>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</si>
  <si>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</si>
  <si>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</si>
  <si>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</si>
  <si>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</si>
  <si>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</si>
  <si>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</si>
  <si>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</si>
  <si>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</si>
  <si>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</si>
  <si>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</si>
  <si>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</si>
  <si>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</si>
  <si>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</si>
  <si>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</si>
  <si>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</si>
  <si>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</si>
  <si>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</si>
  <si>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</si>
  <si>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</si>
  <si>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</si>
  <si>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</si>
  <si>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</si>
  <si>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</si>
  <si>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</si>
  <si>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</si>
  <si>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</si>
  <si>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</si>
  <si>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</si>
  <si>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</si>
  <si>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</si>
  <si>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</si>
  <si>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</si>
  <si>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</si>
  <si>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</si>
  <si>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</si>
  <si>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</si>
  <si>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</si>
  <si>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</si>
  <si>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</si>
  <si>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</si>
  <si>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</si>
  <si>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</si>
  <si>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</si>
  <si>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</si>
  <si>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</si>
  <si>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</si>
  <si>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</si>
  <si>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</si>
  <si>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</si>
  <si>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</si>
  <si>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</si>
  <si>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</si>
  <si>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</si>
  <si>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</si>
  <si>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</si>
  <si>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</si>
  <si>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</si>
  <si>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</si>
  <si>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</si>
  <si>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</si>
  <si>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</si>
  <si>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</si>
  <si>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</si>
  <si>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</si>
  <si>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</si>
  <si>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</si>
  <si>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</si>
  <si>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</si>
  <si>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</si>
  <si>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</si>
  <si>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</si>
  <si>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</si>
  <si>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</si>
  <si>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</si>
  <si>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</si>
  <si>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</si>
  <si>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</si>
  <si>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</si>
  <si>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</si>
  <si>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</si>
  <si>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</si>
  <si>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</si>
  <si>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</si>
  <si>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</si>
  <si>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</si>
  <si>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</si>
  <si>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</si>
  <si>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</si>
  <si>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</si>
  <si>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</si>
  <si>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</si>
  <si>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</si>
  <si>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</si>
  <si>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</si>
  <si>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</si>
  <si>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</si>
  <si>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</si>
  <si>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</si>
  <si>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</si>
  <si>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</si>
  <si>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</si>
  <si>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</si>
  <si>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</si>
  <si>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</si>
  <si>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</si>
  <si>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</si>
  <si>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</si>
  <si>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</si>
  <si>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</si>
  <si>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</si>
  <si>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</si>
  <si>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</si>
  <si>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</si>
  <si>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</si>
  <si>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</si>
  <si>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</si>
  <si>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</si>
  <si>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</si>
  <si>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</si>
  <si>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</si>
  <si>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</si>
  <si>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</si>
  <si>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</si>
  <si>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</si>
  <si>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</si>
  <si>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</si>
  <si>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</si>
  <si>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</si>
  <si>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</si>
  <si>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</si>
  <si>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</si>
  <si>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</si>
  <si>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</si>
  <si>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</si>
  <si>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</si>
  <si>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</si>
  <si>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</si>
  <si>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</si>
  <si>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</si>
  <si>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</si>
  <si>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</si>
  <si>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</si>
  <si>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</si>
  <si>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</si>
  <si>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</si>
  <si>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</si>
  <si>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</si>
  <si>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</si>
  <si>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</si>
  <si>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</si>
  <si>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</si>
  <si>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</si>
  <si>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</si>
  <si>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</si>
  <si>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</si>
  <si>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</si>
  <si>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</si>
  <si>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</si>
  <si>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</si>
  <si>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</si>
  <si>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</si>
  <si>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</si>
  <si>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</si>
  <si>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</si>
  <si>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</si>
  <si>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</si>
  <si>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</si>
  <si>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</si>
  <si>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</si>
  <si>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</si>
  <si>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</si>
  <si>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</si>
  <si>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</si>
  <si>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</si>
  <si>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</si>
  <si>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</si>
  <si>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</si>
  <si>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</si>
  <si>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</si>
  <si>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</si>
  <si>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</si>
  <si>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</si>
  <si>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</si>
  <si>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</si>
  <si>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</si>
  <si>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</si>
  <si>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</si>
  <si>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</si>
  <si>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</si>
  <si>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</si>
  <si>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</si>
  <si>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</si>
  <si>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</si>
  <si>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</si>
  <si>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</si>
  <si>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</si>
  <si>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</si>
  <si>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</si>
  <si>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</si>
  <si>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</si>
  <si>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</si>
  <si>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</si>
  <si>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</si>
  <si>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</si>
  <si>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</si>
  <si>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</si>
  <si>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</si>
  <si>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</si>
  <si>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</si>
  <si>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</si>
  <si>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</si>
  <si>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</si>
  <si>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</si>
  <si>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</si>
  <si>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</si>
  <si>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</si>
  <si>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</si>
  <si>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</si>
  <si>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</si>
  <si>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</si>
  <si>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</si>
  <si>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</si>
  <si>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</si>
  <si>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</si>
  <si>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</si>
  <si>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</si>
  <si>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</si>
  <si>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</si>
  <si>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</si>
  <si>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</si>
  <si>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</si>
  <si>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</si>
  <si>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</si>
  <si>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</si>
  <si>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</si>
  <si>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</si>
  <si>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</si>
  <si>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</si>
  <si>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</si>
  <si>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</si>
  <si>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</si>
  <si>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</si>
  <si>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</si>
  <si>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</si>
  <si>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</si>
  <si>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</si>
  <si>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</si>
  <si>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</si>
  <si>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</si>
  <si>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</si>
  <si>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</si>
  <si>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</si>
  <si>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</si>
  <si>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</si>
  <si>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</si>
  <si>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</si>
  <si>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</si>
  <si>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</si>
  <si>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</si>
  <si>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</si>
  <si>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</si>
  <si>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</si>
  <si>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</si>
  <si>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</si>
  <si>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</si>
  <si>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</si>
  <si>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</si>
  <si>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</si>
  <si>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</si>
  <si>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</si>
  <si>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</si>
  <si>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</si>
  <si>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</si>
  <si>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</si>
  <si>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</si>
  <si>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</si>
  <si>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</si>
  <si>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</si>
  <si>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</si>
  <si>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</si>
  <si>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</si>
  <si>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</si>
  <si>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</si>
  <si>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</si>
  <si>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</si>
  <si>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</si>
  <si>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</si>
  <si>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</si>
  <si>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</si>
  <si>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</si>
  <si>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</si>
  <si>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</si>
  <si>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</si>
  <si>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</si>
  <si>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</si>
  <si>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</si>
  <si>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</si>
  <si>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</si>
  <si>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</si>
  <si>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</si>
  <si>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</si>
  <si>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</si>
  <si>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</si>
  <si>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</si>
  <si>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</si>
  <si>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</si>
  <si>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</si>
  <si>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</si>
  <si>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</si>
  <si>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</si>
  <si>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</si>
  <si>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</si>
  <si>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</si>
  <si>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</si>
  <si>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</si>
  <si>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</si>
  <si>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</si>
  <si>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</si>
  <si>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</si>
  <si>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</si>
  <si>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</si>
  <si>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</si>
  <si>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</si>
  <si>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</si>
  <si>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</si>
  <si>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</si>
  <si>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</si>
  <si>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</si>
  <si>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</si>
  <si>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</si>
  <si>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</si>
  <si>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</si>
  <si>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</si>
  <si>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</si>
  <si>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</si>
  <si>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</si>
  <si>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</si>
  <si>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</si>
  <si>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</si>
  <si>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</si>
  <si>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</si>
  <si>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</si>
  <si>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</si>
  <si>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</si>
  <si>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</si>
  <si>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</si>
  <si>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</si>
  <si>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</si>
  <si>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</si>
  <si>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</si>
  <si>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</si>
  <si>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</si>
  <si>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</si>
  <si>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</si>
  <si>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</si>
  <si>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</si>
  <si>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</si>
  <si>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</si>
  <si>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</si>
  <si>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</si>
  <si>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</si>
  <si>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</si>
  <si>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</si>
  <si>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</si>
  <si>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</si>
  <si>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</si>
  <si>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</si>
  <si>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</si>
  <si>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</si>
  <si>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</si>
  <si>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</si>
  <si>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</si>
  <si>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</si>
  <si>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</si>
  <si>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</si>
  <si>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</si>
  <si>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</si>
  <si>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</si>
  <si>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</si>
  <si>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</si>
  <si>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</si>
  <si>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</si>
  <si>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</si>
  <si>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</si>
  <si>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</si>
  <si>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</si>
  <si>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</si>
  <si>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</si>
  <si>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</si>
  <si>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</si>
  <si>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</si>
  <si>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</si>
  <si>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</si>
  <si>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</si>
  <si>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</si>
  <si>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</si>
  <si>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</si>
  <si>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</si>
  <si>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</si>
  <si>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</si>
  <si>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</si>
  <si>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</si>
  <si>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</si>
  <si>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</si>
  <si>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</si>
  <si>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</si>
  <si>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</si>
  <si>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</si>
  <si>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</si>
  <si>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</si>
  <si>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</si>
  <si>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</si>
  <si>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</si>
  <si>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</si>
  <si>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</si>
  <si>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</si>
  <si>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</si>
  <si>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</si>
  <si>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</si>
  <si>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</si>
  <si>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</si>
  <si>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</si>
  <si>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</si>
  <si>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</si>
  <si>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</si>
  <si>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</si>
  <si>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</si>
  <si>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</si>
  <si>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</si>
  <si>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</si>
  <si>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</si>
  <si>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</si>
  <si>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</si>
  <si>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</si>
  <si>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</si>
  <si>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</si>
  <si>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</si>
  <si>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</si>
  <si>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</si>
  <si>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</si>
  <si>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</si>
  <si>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</si>
  <si>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</si>
  <si>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</si>
  <si>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</si>
  <si>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</si>
  <si>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</si>
  <si>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</si>
  <si>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</si>
  <si>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</si>
  <si>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</si>
  <si>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</si>
  <si>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</si>
  <si>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</si>
  <si>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</si>
  <si>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</si>
  <si>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</si>
  <si>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</si>
  <si>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</si>
  <si>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</si>
  <si>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</si>
  <si>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</si>
  <si>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</si>
  <si>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</si>
  <si>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</si>
  <si>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</si>
  <si>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</si>
  <si>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</si>
  <si>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</si>
  <si>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</si>
  <si>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</si>
  <si>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</si>
  <si>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</si>
  <si>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</si>
  <si>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</si>
  <si>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</si>
  <si>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</si>
  <si>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</si>
  <si>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</si>
  <si>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</si>
  <si>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</si>
  <si>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</si>
  <si>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</si>
  <si>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</si>
  <si>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</si>
  <si>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</si>
  <si>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</si>
  <si>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</si>
  <si>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</si>
  <si>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</si>
  <si>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</si>
  <si>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</si>
  <si>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</si>
  <si>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</si>
  <si>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</si>
  <si>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</si>
  <si>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</si>
  <si>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</si>
  <si>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</si>
  <si>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</si>
  <si>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</si>
  <si>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</si>
  <si>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</si>
  <si>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</si>
  <si>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</si>
  <si>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</si>
  <si>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</si>
  <si>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</si>
  <si>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</si>
  <si>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</si>
  <si>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</si>
  <si>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</si>
  <si>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</si>
  <si>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</si>
  <si>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</si>
  <si>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</si>
  <si>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</si>
  <si>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</si>
  <si>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</si>
  <si>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</si>
  <si>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</si>
  <si>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</si>
  <si>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</si>
  <si>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</si>
  <si>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</si>
  <si>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</si>
  <si>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</si>
  <si>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</si>
  <si>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</si>
  <si>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</si>
  <si>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</si>
  <si>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</si>
  <si>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</si>
  <si>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</si>
  <si>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</si>
  <si>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</si>
  <si>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</si>
  <si>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</si>
  <si>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</si>
  <si>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</si>
  <si>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</si>
  <si>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</si>
  <si>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</si>
  <si>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</si>
  <si>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</si>
  <si>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</si>
  <si>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</si>
  <si>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</si>
  <si>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</si>
  <si>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</si>
  <si>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</si>
  <si>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</si>
  <si>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</si>
  <si>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</si>
  <si>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</si>
  <si>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</si>
  <si>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</si>
  <si>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</si>
  <si>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</si>
  <si>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</si>
  <si>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</si>
  <si>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</si>
  <si>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</si>
  <si>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</si>
  <si>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</si>
  <si>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</si>
  <si>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</si>
  <si>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</si>
  <si>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</si>
  <si>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</si>
  <si>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</si>
  <si>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</si>
  <si>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</si>
  <si>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</si>
  <si>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</si>
  <si>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</si>
  <si>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</si>
  <si>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</si>
  <si>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</si>
  <si>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</si>
  <si>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</si>
  <si>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</si>
  <si>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</si>
  <si>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</si>
  <si>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</si>
  <si>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</si>
  <si>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</si>
  <si>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</si>
  <si>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</si>
  <si>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</si>
  <si>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</si>
  <si>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</si>
  <si>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</si>
  <si>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</si>
  <si>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</si>
  <si>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</si>
  <si>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</si>
  <si>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</si>
  <si>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</si>
  <si>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</si>
  <si>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</si>
  <si>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</si>
  <si>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</si>
  <si>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</si>
  <si>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</si>
  <si>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</si>
  <si>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</si>
  <si>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</si>
  <si>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</si>
  <si>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</si>
  <si>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</si>
  <si>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</si>
  <si>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</si>
  <si>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</si>
  <si>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</si>
  <si>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</si>
  <si>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</si>
  <si>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</si>
  <si>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</si>
  <si>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</si>
  <si>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</si>
  <si>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</si>
  <si>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</si>
  <si>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</si>
  <si>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</si>
  <si>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</si>
  <si>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</si>
  <si>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</si>
  <si>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</si>
  <si>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</si>
  <si>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</si>
  <si>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</si>
  <si>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</si>
  <si>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</si>
  <si>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</si>
  <si>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</si>
  <si>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</si>
  <si>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</si>
  <si>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</si>
  <si>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</si>
  <si>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</si>
  <si>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</si>
  <si>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</si>
  <si>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</si>
  <si>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</si>
  <si>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</si>
  <si>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</si>
  <si>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</si>
  <si>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</si>
  <si>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</si>
  <si>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</si>
  <si>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</si>
  <si>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</si>
  <si>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</si>
  <si>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</si>
  <si>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</si>
  <si>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</si>
  <si>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</si>
  <si>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</si>
  <si>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</si>
  <si>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</si>
  <si>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</si>
  <si>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</si>
  <si>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</si>
  <si>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</si>
  <si>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</si>
  <si>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</si>
  <si>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</si>
  <si>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</si>
  <si>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</si>
  <si>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</si>
  <si>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</si>
  <si>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</si>
  <si>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</si>
  <si>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</si>
  <si>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</si>
  <si>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</si>
  <si>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</si>
  <si>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</si>
  <si>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</si>
  <si>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</si>
  <si>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</si>
  <si>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</si>
  <si>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</si>
  <si>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</si>
  <si>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</si>
  <si>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</si>
  <si>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</si>
  <si>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</si>
  <si>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</si>
  <si>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</si>
  <si>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</si>
  <si>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</si>
  <si>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</si>
  <si>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</si>
  <si>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</si>
  <si>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</si>
  <si>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</si>
  <si>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</si>
  <si>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</si>
  <si>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</si>
  <si>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</si>
  <si>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</si>
  <si>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</si>
  <si>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</si>
  <si>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</si>
  <si>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</si>
  <si>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</si>
  <si>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</si>
  <si>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</si>
  <si>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</si>
  <si>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</si>
  <si>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</si>
  <si>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</si>
  <si>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</si>
  <si>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</si>
  <si>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</si>
  <si>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</si>
  <si>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</si>
  <si>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</si>
  <si>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</si>
  <si>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</si>
  <si>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</si>
  <si>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</si>
  <si>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</si>
  <si>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</si>
  <si>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</si>
  <si>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</si>
  <si>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</si>
  <si>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</si>
  <si>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</si>
  <si>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</si>
  <si>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</si>
  <si>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</si>
  <si>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</si>
  <si>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</si>
  <si>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</si>
  <si>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</si>
  <si>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</si>
  <si>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</si>
  <si>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</si>
  <si>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</si>
  <si>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</si>
  <si>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</si>
  <si>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</si>
  <si>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</si>
  <si>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</si>
  <si>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</si>
  <si>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</si>
  <si>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</si>
  <si>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</si>
  <si>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</si>
  <si>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</si>
  <si>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</si>
  <si>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</si>
  <si>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</si>
  <si>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</si>
  <si>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</si>
  <si>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</si>
  <si>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</si>
  <si>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</si>
  <si>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</si>
  <si>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</si>
  <si>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</si>
  <si>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</si>
  <si>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</si>
  <si>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</si>
  <si>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</si>
  <si>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</si>
  <si>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</si>
  <si>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</si>
  <si>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</si>
  <si>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</si>
  <si>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</si>
  <si>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</si>
  <si>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</si>
  <si>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</si>
  <si>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</si>
  <si>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</si>
  <si>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</si>
  <si>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</si>
  <si>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</si>
  <si>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</si>
  <si>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</si>
  <si>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</si>
  <si>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</si>
  <si>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</si>
  <si>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</si>
  <si>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</si>
  <si>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</si>
  <si>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</si>
  <si>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</si>
  <si>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</si>
  <si>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</si>
  <si>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</si>
  <si>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</si>
  <si>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</si>
  <si>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</si>
  <si>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</si>
  <si>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</si>
  <si>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</si>
  <si>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</si>
  <si>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</si>
  <si>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</si>
  <si>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</si>
  <si>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</si>
  <si>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</si>
  <si>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</si>
  <si>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</si>
  <si>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</si>
  <si>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</si>
  <si>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</si>
  <si>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</si>
  <si>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</si>
  <si>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</si>
  <si>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</si>
  <si>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</si>
  <si>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</si>
  <si>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</si>
  <si>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</si>
  <si>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</si>
  <si>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</si>
  <si>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</si>
  <si>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</si>
  <si>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</si>
  <si>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</si>
  <si>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</si>
  <si>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</si>
  <si>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</si>
  <si>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</si>
  <si>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</si>
  <si>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</si>
  <si>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</si>
  <si>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</si>
  <si>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</si>
  <si>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</si>
  <si>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</si>
  <si>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</si>
  <si>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</si>
  <si>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</si>
  <si>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</si>
  <si>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</si>
  <si>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</si>
  <si>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</si>
  <si>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</si>
  <si>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</si>
  <si>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</si>
  <si>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</si>
  <si>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</si>
  <si>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</si>
  <si>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</si>
  <si>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</si>
  <si>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</si>
  <si>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</si>
  <si>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</si>
  <si>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</si>
  <si>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</si>
  <si>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</si>
  <si>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</si>
  <si>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</si>
  <si>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</si>
  <si>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</si>
  <si>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</si>
  <si>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</si>
  <si>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</si>
  <si>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</si>
  <si>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</si>
  <si>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</si>
  <si>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</si>
  <si>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</si>
  <si>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</si>
  <si>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</si>
  <si>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</si>
  <si>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</si>
  <si>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</si>
  <si>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</si>
  <si>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</si>
  <si>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</si>
  <si>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</si>
  <si>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</si>
  <si>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</si>
  <si>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</si>
  <si>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</si>
  <si>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</si>
  <si>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</si>
  <si>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</si>
  <si>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</si>
  <si>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</si>
  <si>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</si>
  <si>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</si>
  <si>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</si>
  <si>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</si>
  <si>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</si>
  <si>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</si>
  <si>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</si>
  <si>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</si>
  <si>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</si>
  <si>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</si>
  <si>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</si>
  <si>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</si>
  <si>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</si>
  <si>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</si>
  <si>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</si>
  <si>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</si>
  <si>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</si>
  <si>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</si>
  <si>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</si>
  <si>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</si>
  <si>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</si>
  <si>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</si>
  <si>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</si>
  <si>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</si>
  <si>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</si>
  <si>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</si>
  <si>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</si>
  <si>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</si>
  <si>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</si>
  <si>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</si>
  <si>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</si>
  <si>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</si>
  <si>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</si>
  <si>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</si>
  <si>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</si>
  <si>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</si>
  <si>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</si>
  <si>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</si>
  <si>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</si>
  <si>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</si>
  <si>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</si>
  <si>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</si>
  <si>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</si>
  <si>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</si>
  <si>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</si>
  <si>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</si>
  <si>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</si>
  <si>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</si>
  <si>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</si>
  <si>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</si>
  <si>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</si>
  <si>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</si>
  <si>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</si>
  <si>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</si>
  <si>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</si>
  <si>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</si>
  <si>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</si>
  <si>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</si>
  <si>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</si>
  <si>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</si>
  <si>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</si>
  <si>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</si>
  <si>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</si>
  <si>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</si>
  <si>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</si>
  <si>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</si>
  <si>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</si>
  <si>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</si>
  <si>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</si>
  <si>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</si>
  <si>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</si>
  <si>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</si>
  <si>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</si>
  <si>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</si>
  <si>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</si>
  <si>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</si>
  <si>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</si>
  <si>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</si>
  <si>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</si>
  <si>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</si>
  <si>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</si>
  <si>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</si>
  <si>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</si>
  <si>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</si>
  <si>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</si>
  <si>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</si>
  <si>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</si>
  <si>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</si>
  <si>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</si>
  <si>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</si>
  <si>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</si>
  <si>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</si>
  <si>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</si>
  <si>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</si>
  <si>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</si>
  <si>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</si>
  <si>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</si>
  <si>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</si>
  <si>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</si>
  <si>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</si>
  <si>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</si>
  <si>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</si>
  <si>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</si>
  <si>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</si>
  <si>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</si>
  <si>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</si>
  <si>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</si>
  <si>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</si>
  <si>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</si>
  <si>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</si>
  <si>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</si>
  <si>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</si>
  <si>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</si>
  <si>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</si>
  <si>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</si>
  <si>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</si>
  <si>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</si>
  <si>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</si>
  <si>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</si>
  <si>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</si>
  <si>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</si>
  <si>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</si>
  <si>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</si>
  <si>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</si>
  <si>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</si>
  <si>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</si>
  <si>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</si>
  <si>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</si>
  <si>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</si>
  <si>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</si>
  <si>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</si>
  <si>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</si>
  <si>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</si>
  <si>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</si>
  <si>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</si>
  <si>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</si>
  <si>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</si>
  <si>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</si>
  <si>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</si>
  <si>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</si>
  <si>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</si>
  <si>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</si>
  <si>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</si>
  <si>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</si>
  <si>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</si>
  <si>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</si>
  <si>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</si>
  <si>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</si>
  <si>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</si>
  <si>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</si>
  <si>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</si>
  <si>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</si>
  <si>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</si>
  <si>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</si>
  <si>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</si>
  <si>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</si>
  <si>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</si>
  <si>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</si>
  <si>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</si>
  <si>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</si>
  <si>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</si>
  <si>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</si>
  <si>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</si>
  <si>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</si>
  <si>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</si>
  <si>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</si>
  <si>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</si>
  <si>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</si>
  <si>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</si>
  <si>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</si>
  <si>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</si>
  <si>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</si>
  <si>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</si>
  <si>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</si>
  <si>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</si>
  <si>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</si>
  <si>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</si>
  <si>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</si>
  <si>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</si>
  <si>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</si>
  <si>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</si>
  <si>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</si>
  <si>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</si>
  <si>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</si>
  <si>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</si>
  <si>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</si>
  <si>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</si>
  <si>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</si>
  <si>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</si>
  <si>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</si>
  <si>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</si>
  <si>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</si>
  <si>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</si>
  <si>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</si>
  <si>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</si>
  <si>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</si>
  <si>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</si>
  <si>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</si>
  <si>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</si>
  <si>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</si>
  <si>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</si>
  <si>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</si>
  <si>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</si>
  <si>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</si>
  <si>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</si>
  <si>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</si>
  <si>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</si>
  <si>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</si>
  <si>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</si>
  <si>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</si>
  <si>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</si>
  <si>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</si>
  <si>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</si>
  <si>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</si>
  <si>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</si>
  <si>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</si>
  <si>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</si>
  <si>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</si>
  <si>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</si>
  <si>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</si>
  <si>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</si>
  <si>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</si>
  <si>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</si>
  <si>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</si>
  <si>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</si>
  <si>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</si>
  <si>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</si>
  <si>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</si>
  <si>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</si>
  <si>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</si>
  <si>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</si>
  <si>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</si>
  <si>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</si>
  <si>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</si>
  <si>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</si>
  <si>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</si>
  <si>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</si>
  <si>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</si>
  <si>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</si>
  <si>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</si>
  <si>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</si>
  <si>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</si>
  <si>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</si>
  <si>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</si>
  <si>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</si>
  <si>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</si>
  <si>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</si>
  <si>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</si>
  <si>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</si>
  <si>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</si>
  <si>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</si>
  <si>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</si>
  <si>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</si>
  <si>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</si>
  <si>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</si>
  <si>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</si>
  <si>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</si>
  <si>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</si>
  <si>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</si>
  <si>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</si>
  <si>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</si>
  <si>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</si>
  <si>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</si>
  <si>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</si>
  <si>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</si>
  <si>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</si>
  <si>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</si>
  <si>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</si>
  <si>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</si>
  <si>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</si>
  <si>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</si>
  <si>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</si>
  <si>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</si>
  <si>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</si>
  <si>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</si>
  <si>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</si>
  <si>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</si>
  <si>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</si>
  <si>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</si>
  <si>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</si>
  <si>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</si>
  <si>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</si>
  <si>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</si>
  <si>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</si>
  <si>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</si>
  <si>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</si>
  <si>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</si>
  <si>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</si>
  <si>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</si>
  <si>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</si>
  <si>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</si>
  <si>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</si>
  <si>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</si>
  <si>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</si>
  <si>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</si>
  <si>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</si>
  <si>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</si>
  <si>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</si>
  <si>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</si>
  <si>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</si>
  <si>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</si>
  <si>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</si>
  <si>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</si>
  <si>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</si>
  <si>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</si>
  <si>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</si>
  <si>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</si>
  <si>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</si>
  <si>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</si>
  <si>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</si>
  <si>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</si>
  <si>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</si>
  <si>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</si>
  <si>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</si>
  <si>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</si>
  <si>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</si>
  <si>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</si>
  <si>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</si>
  <si>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</si>
  <si>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</si>
  <si>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</si>
  <si>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</si>
  <si>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</si>
  <si>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</si>
  <si>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</si>
  <si>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</si>
  <si>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</si>
  <si>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</si>
  <si>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</si>
  <si>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</si>
  <si>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</si>
  <si>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</si>
  <si>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</si>
  <si>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</si>
  <si>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</si>
  <si>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</si>
  <si>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</si>
  <si>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</si>
  <si>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</si>
  <si>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</si>
  <si>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</si>
  <si>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</si>
  <si>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</si>
  <si>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</si>
  <si>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</si>
  <si>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</si>
  <si>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</si>
  <si>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</si>
  <si>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</si>
  <si>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</si>
  <si>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</si>
  <si>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</si>
  <si>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</si>
  <si>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</si>
  <si>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</si>
  <si>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</si>
  <si>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</si>
  <si>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</si>
  <si>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</si>
  <si>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</si>
  <si>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</si>
  <si>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</si>
  <si>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</si>
  <si>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</si>
  <si>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</si>
  <si>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</si>
  <si>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</si>
  <si>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</si>
  <si>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</si>
  <si>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</si>
  <si>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</si>
  <si>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</si>
  <si>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</si>
  <si>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</si>
  <si>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</si>
  <si>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</si>
  <si>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</si>
  <si>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</si>
  <si>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</si>
  <si>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</si>
  <si>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</si>
  <si>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</si>
  <si>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</si>
  <si>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</si>
  <si>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</si>
  <si>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</si>
  <si>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</si>
  <si>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</si>
  <si>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</si>
  <si>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</si>
  <si>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</si>
  <si>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</si>
  <si>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</si>
  <si>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</si>
  <si>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</si>
  <si>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</si>
  <si>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</si>
  <si>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</si>
  <si>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</si>
  <si>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</si>
  <si>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</si>
  <si>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</si>
  <si>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</si>
  <si>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</si>
  <si>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</si>
  <si>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</si>
  <si>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</si>
  <si>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</si>
  <si>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</si>
  <si>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</si>
  <si>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</si>
  <si>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</si>
  <si>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</si>
  <si>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</si>
  <si>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</si>
  <si>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</si>
  <si>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</si>
  <si>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</si>
  <si>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</si>
  <si>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</si>
  <si>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</si>
  <si>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</si>
  <si>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</si>
  <si>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</si>
  <si>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</si>
  <si>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</si>
  <si>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</si>
  <si>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</si>
  <si>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</si>
  <si>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</si>
  <si>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</si>
  <si>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</si>
  <si>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</si>
  <si>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</si>
  <si>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</si>
  <si>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</si>
  <si>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</si>
  <si>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</si>
  <si>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</si>
  <si>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</si>
  <si>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</si>
  <si>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</si>
  <si>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</si>
  <si>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</si>
  <si>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</si>
  <si>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</si>
  <si>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</si>
  <si>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</si>
  <si>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</si>
  <si>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</si>
  <si>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</si>
  <si>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</si>
  <si>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</si>
  <si>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</si>
  <si>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</si>
  <si>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</si>
  <si>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</si>
  <si>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</si>
  <si>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</si>
  <si>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</si>
  <si>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</si>
  <si>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</si>
  <si>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</si>
  <si>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</si>
  <si>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</si>
  <si>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</si>
  <si>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</si>
  <si>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</si>
  <si>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</si>
  <si>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</si>
  <si>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</si>
  <si>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</si>
  <si>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</si>
  <si>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</si>
  <si>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</si>
  <si>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</si>
  <si>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</si>
  <si>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</si>
  <si>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</si>
  <si>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</si>
  <si>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</si>
  <si>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</si>
  <si>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</si>
  <si>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</si>
  <si>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</si>
  <si>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</si>
  <si>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</si>
  <si>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</si>
  <si>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</si>
  <si>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</si>
  <si>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</si>
  <si>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</si>
  <si>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</si>
  <si>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</si>
  <si>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</si>
  <si>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</si>
  <si>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</si>
  <si>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</si>
  <si>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</si>
  <si>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</si>
  <si>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</si>
  <si>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</si>
  <si>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</si>
  <si>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</si>
  <si>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</si>
  <si>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</si>
  <si>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</si>
  <si>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</si>
  <si>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</si>
  <si>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</si>
  <si>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</si>
  <si>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</si>
  <si>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</si>
  <si>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</si>
  <si>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</si>
  <si>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</si>
  <si>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</si>
  <si>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</si>
  <si>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</si>
  <si>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</si>
  <si>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</si>
  <si>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</si>
  <si>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</si>
  <si>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</si>
  <si>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</si>
  <si>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</si>
  <si>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</si>
  <si>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</si>
  <si>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</si>
  <si>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</si>
  <si>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</si>
  <si>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</si>
  <si>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</si>
  <si>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</si>
  <si>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</si>
  <si>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</si>
  <si>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</si>
  <si>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</si>
  <si>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</si>
  <si>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</si>
  <si>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</si>
  <si>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</si>
  <si>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</si>
  <si>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</si>
  <si>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</si>
  <si>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</si>
  <si>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</si>
  <si>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</si>
  <si>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</si>
  <si>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</si>
  <si>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</si>
  <si>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</si>
  <si>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</si>
  <si>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</si>
  <si>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</si>
  <si>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</si>
  <si>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</si>
  <si>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</si>
  <si>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</si>
  <si>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</si>
  <si>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</si>
  <si>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</si>
  <si>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</si>
  <si>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</si>
  <si>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</si>
  <si>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</si>
  <si>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</si>
  <si>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</si>
  <si>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</si>
  <si>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</si>
  <si>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</si>
  <si>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</si>
  <si>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</si>
  <si>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</si>
  <si>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</si>
  <si>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</si>
  <si>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</si>
  <si>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</si>
  <si>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</si>
  <si>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</si>
  <si>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</si>
  <si>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</si>
  <si>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</si>
  <si>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</si>
  <si>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</si>
  <si>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</si>
  <si>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</si>
  <si>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</si>
  <si>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</si>
  <si>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</si>
  <si>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</si>
  <si>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</si>
  <si>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</si>
  <si>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</si>
  <si>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</si>
  <si>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</si>
  <si>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</si>
  <si>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</si>
  <si>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</si>
  <si>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</si>
  <si>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</si>
  <si>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</si>
  <si>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</si>
  <si>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</si>
  <si>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</si>
  <si>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</si>
  <si>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</si>
  <si>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</si>
  <si>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</si>
  <si>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</si>
  <si>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</si>
  <si>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</si>
  <si>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</si>
  <si>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</si>
  <si>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</si>
  <si>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</si>
  <si>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</si>
  <si>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</si>
  <si>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</si>
  <si>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</si>
  <si>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</si>
  <si>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</si>
  <si>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</si>
  <si>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</si>
  <si>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</si>
  <si>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</si>
  <si>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</si>
  <si>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</si>
  <si>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</si>
  <si>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</si>
  <si>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</si>
  <si>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</si>
  <si>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</si>
  <si>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</si>
  <si>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</si>
  <si>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</si>
  <si>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</si>
  <si>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</si>
  <si>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</si>
  <si>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</si>
  <si>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</si>
  <si>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</si>
  <si>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</si>
  <si>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</si>
  <si>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</si>
  <si>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</si>
  <si>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</si>
  <si>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</si>
  <si>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</si>
  <si>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</si>
  <si>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</si>
  <si>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</si>
  <si>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</si>
  <si>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</si>
  <si>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</si>
  <si>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</si>
  <si>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</si>
  <si>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</si>
  <si>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</si>
  <si>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</si>
  <si>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</si>
  <si>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</si>
  <si>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</si>
  <si>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</si>
  <si>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</si>
  <si>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</si>
  <si>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</si>
  <si>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</si>
  <si>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</si>
  <si>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</si>
  <si>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</si>
  <si>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</si>
  <si>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</si>
  <si>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</si>
  <si>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</si>
  <si>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</si>
  <si>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</si>
  <si>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</si>
  <si>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</si>
  <si>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</si>
  <si>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</si>
  <si>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</si>
  <si>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</si>
  <si>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</si>
  <si>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</si>
  <si>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</si>
  <si>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</si>
  <si>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</si>
  <si>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</si>
  <si>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</si>
  <si>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</si>
  <si>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</si>
  <si>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</si>
  <si>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</si>
  <si>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</si>
  <si>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</si>
  <si>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</si>
  <si>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</si>
  <si>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</si>
  <si>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</si>
  <si>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</si>
  <si>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</si>
  <si>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</si>
  <si>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</si>
  <si>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</si>
  <si>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</si>
  <si>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</si>
  <si>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</si>
  <si>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</si>
  <si>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</si>
  <si>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</si>
  <si>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</si>
  <si>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</si>
  <si>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</si>
  <si>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</si>
  <si>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</si>
  <si>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</si>
  <si>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</si>
  <si>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</si>
  <si>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</si>
  <si>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</si>
  <si>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</si>
  <si>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</si>
  <si>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</si>
  <si>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</si>
  <si>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</si>
  <si>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</si>
  <si>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</si>
  <si>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</si>
  <si>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</si>
  <si>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</si>
  <si>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</si>
  <si>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</si>
  <si>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</si>
  <si>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</si>
  <si>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</si>
  <si>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</si>
  <si>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</si>
  <si>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</si>
  <si>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</si>
  <si>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</si>
  <si>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</si>
  <si>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</si>
  <si>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</si>
  <si>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</si>
  <si>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</si>
  <si>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</si>
  <si>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</si>
  <si>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</si>
  <si>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</si>
  <si>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</si>
  <si>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</si>
  <si>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</si>
  <si>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</si>
  <si>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</si>
  <si>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</si>
  <si>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</si>
  <si>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</si>
  <si>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</si>
  <si>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</si>
  <si>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</si>
  <si>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</si>
  <si>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</si>
  <si>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</si>
  <si>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</si>
  <si>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</si>
  <si>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</si>
  <si>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</si>
  <si>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</si>
  <si>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</si>
  <si>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</si>
  <si>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</si>
  <si>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</si>
  <si>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</si>
  <si>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</si>
  <si>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</si>
  <si>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</si>
  <si>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</si>
  <si>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</si>
  <si>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</si>
  <si>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</si>
  <si>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</si>
  <si>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</si>
  <si>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</si>
  <si>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</si>
  <si>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</si>
  <si>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</si>
  <si>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</si>
  <si>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</si>
  <si>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</si>
  <si>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</si>
  <si>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</si>
  <si>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</si>
  <si>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</si>
  <si>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</si>
  <si>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</si>
  <si>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</si>
  <si>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</si>
  <si>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</si>
  <si>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</si>
  <si>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</si>
  <si>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</si>
  <si>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</si>
  <si>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</si>
  <si>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</si>
  <si>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</si>
  <si>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</si>
  <si>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</si>
  <si>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</si>
  <si>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</si>
  <si>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</si>
  <si>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</si>
  <si>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</si>
  <si>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</si>
  <si>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</si>
  <si>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</si>
  <si>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</si>
  <si>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</si>
  <si>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</si>
  <si>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</si>
  <si>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</si>
  <si>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</si>
  <si>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</si>
  <si>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</si>
  <si>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</si>
  <si>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</si>
  <si>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</si>
  <si>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</si>
  <si>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</si>
  <si>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</si>
  <si>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</si>
  <si>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</si>
  <si>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</si>
  <si>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</si>
  <si>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</si>
  <si>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</si>
  <si>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</si>
  <si>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</si>
  <si>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</si>
  <si>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</si>
  <si>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</si>
  <si>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</si>
  <si>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</si>
  <si>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</si>
  <si>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</si>
  <si>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</si>
  <si>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</si>
  <si>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</si>
  <si>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</si>
  <si>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</si>
  <si>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</si>
  <si>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</si>
  <si>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</si>
  <si>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</si>
  <si>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</si>
  <si>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</si>
  <si>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</si>
  <si>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</si>
  <si>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</si>
  <si>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</si>
  <si>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</si>
  <si>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</si>
  <si>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</si>
  <si>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</si>
  <si>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</si>
  <si>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</si>
  <si>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</si>
  <si>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</si>
  <si>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</si>
  <si>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</si>
  <si>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</si>
  <si>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</si>
  <si>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</si>
  <si>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</si>
  <si>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</si>
  <si>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</si>
  <si>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</si>
  <si>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</si>
  <si>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</si>
  <si>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</si>
  <si>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</si>
  <si>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</si>
  <si>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</si>
  <si>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</si>
  <si>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</si>
  <si>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</si>
  <si>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</si>
  <si>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</si>
  <si>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</si>
  <si>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</si>
  <si>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</si>
  <si>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</si>
  <si>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</si>
  <si>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</si>
  <si>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</si>
  <si>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</si>
  <si>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</si>
  <si>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</si>
  <si>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</si>
  <si>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</si>
  <si>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</si>
  <si>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</si>
  <si>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</si>
  <si>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</si>
  <si>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</si>
  <si>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</si>
  <si>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</si>
  <si>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</si>
  <si>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</si>
  <si>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</si>
  <si>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</si>
  <si>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</si>
  <si>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</si>
  <si>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</si>
  <si>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</si>
  <si>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</si>
  <si>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</si>
  <si>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</si>
  <si>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</si>
  <si>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</si>
  <si>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</si>
  <si>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</si>
  <si>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</si>
  <si>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</si>
  <si>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</si>
  <si>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</si>
  <si>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</si>
  <si>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</si>
  <si>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</si>
  <si>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</si>
  <si>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</si>
  <si>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</si>
  <si>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</si>
  <si>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</si>
  <si>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</si>
  <si>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</si>
  <si>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</si>
  <si>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</si>
  <si>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</si>
  <si>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</si>
  <si>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</si>
  <si>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</si>
  <si>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</si>
  <si>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</si>
  <si>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</si>
  <si>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</si>
  <si>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</si>
  <si>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</si>
  <si>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</si>
  <si>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</si>
  <si>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</si>
  <si>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</si>
  <si>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</si>
  <si>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</si>
  <si>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</si>
  <si>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</si>
  <si>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</si>
  <si>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</si>
  <si>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</si>
  <si>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</si>
  <si>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</si>
  <si>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</si>
  <si>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</si>
  <si>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</si>
  <si>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</si>
  <si>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</si>
  <si>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</si>
  <si>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</si>
  <si>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</si>
  <si>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</si>
  <si>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</si>
  <si>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</si>
  <si>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</si>
  <si>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</si>
  <si>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</si>
  <si>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</si>
  <si>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</si>
  <si>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</si>
  <si>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</si>
  <si>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</si>
  <si>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</si>
  <si>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</si>
  <si>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</si>
  <si>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</si>
  <si>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</si>
  <si>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</si>
  <si>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</si>
  <si>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</si>
  <si>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</si>
  <si>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</si>
  <si>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</si>
  <si>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</si>
  <si>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</si>
  <si>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</si>
  <si>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</si>
  <si>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</si>
  <si>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</si>
  <si>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</si>
  <si>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</si>
  <si>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</si>
  <si>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</si>
  <si>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</si>
  <si>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</si>
  <si>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</si>
  <si>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</si>
  <si>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</si>
  <si>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</si>
  <si>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</si>
  <si>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</si>
  <si>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</si>
  <si>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</si>
  <si>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</si>
  <si>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</si>
  <si>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</si>
  <si>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</si>
  <si>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</si>
  <si>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</si>
  <si>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</si>
  <si>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</si>
  <si>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</si>
  <si>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</si>
  <si>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</si>
  <si>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</si>
  <si>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</si>
  <si>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</si>
  <si>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</si>
  <si>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</si>
  <si>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</si>
  <si>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</si>
  <si>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</si>
  <si>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</si>
  <si>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</si>
  <si>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</si>
  <si>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</si>
  <si>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</si>
  <si>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</si>
  <si>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</si>
  <si>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</si>
  <si>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</si>
  <si>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</si>
  <si>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</si>
  <si>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</si>
  <si>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</si>
  <si>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</si>
  <si>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</si>
  <si>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</si>
  <si>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</si>
  <si>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</si>
  <si>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</si>
  <si>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</si>
  <si>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</si>
  <si>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</si>
  <si>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</si>
  <si>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</si>
  <si>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</si>
  <si>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</si>
  <si>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</si>
  <si>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</si>
  <si>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</si>
  <si>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</si>
  <si>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</si>
  <si>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</si>
  <si>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</si>
  <si>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</si>
  <si>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</si>
  <si>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</si>
  <si>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</si>
  <si>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</si>
  <si>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</si>
  <si>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</si>
  <si>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</si>
  <si>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</si>
  <si>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</si>
  <si>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</si>
  <si>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</si>
  <si>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</si>
  <si>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</si>
  <si>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</si>
  <si>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</si>
  <si>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</si>
  <si>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</si>
  <si>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</si>
  <si>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</si>
  <si>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</si>
  <si>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</si>
  <si>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</si>
  <si>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</si>
  <si>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</si>
  <si>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</si>
  <si>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</si>
  <si>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</si>
  <si>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</si>
  <si>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</si>
  <si>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</si>
  <si>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</si>
  <si>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</si>
  <si>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</si>
  <si>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</si>
  <si>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</si>
  <si>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</si>
  <si>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</si>
  <si>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</si>
  <si>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</si>
  <si>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</si>
  <si>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</si>
  <si>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</si>
  <si>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</si>
  <si>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</si>
  <si>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</si>
  <si>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</si>
  <si>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</si>
  <si>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</si>
  <si>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</si>
  <si>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</si>
  <si>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</si>
  <si>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</si>
  <si>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</si>
  <si>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</si>
  <si>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</si>
  <si>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</si>
  <si>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</si>
  <si>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</si>
  <si>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</si>
  <si>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</si>
  <si>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</si>
  <si>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</si>
  <si>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</si>
  <si>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</si>
  <si>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</si>
  <si>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</si>
  <si>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</si>
  <si>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</si>
  <si>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</si>
  <si>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</si>
  <si>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</si>
  <si>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</si>
  <si>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</si>
  <si>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</si>
  <si>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</si>
  <si>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</si>
  <si>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</si>
  <si>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</si>
  <si>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</si>
  <si>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</si>
  <si>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</si>
  <si>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</si>
  <si>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</si>
  <si>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</si>
  <si>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</si>
  <si>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</si>
  <si>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</si>
  <si>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</si>
  <si>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</si>
  <si>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</si>
  <si>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</si>
  <si>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</si>
  <si>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</si>
  <si>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</si>
  <si>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</si>
  <si>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</si>
  <si>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</si>
  <si>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</si>
  <si>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</si>
  <si>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</si>
  <si>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</si>
  <si>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</si>
  <si>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</si>
  <si>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</si>
  <si>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</si>
  <si>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</si>
  <si>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</si>
  <si>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</si>
  <si>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</si>
  <si>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</si>
  <si>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</si>
  <si>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</si>
  <si>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</si>
  <si>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</si>
  <si>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</si>
  <si>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</si>
  <si>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</si>
  <si>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</si>
  <si>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</si>
  <si>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</si>
  <si>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</si>
  <si>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</si>
  <si>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</si>
  <si>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</si>
  <si>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</si>
  <si>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</si>
  <si>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</si>
  <si>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</si>
  <si>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</si>
  <si>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</si>
  <si>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</si>
  <si>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</si>
  <si>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</si>
  <si>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</si>
  <si>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</si>
  <si>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</si>
  <si>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</si>
  <si>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</si>
  <si>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</si>
  <si>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</si>
  <si>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</si>
  <si>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</si>
  <si>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</si>
  <si>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</si>
  <si>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</si>
  <si>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</si>
  <si>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</si>
  <si>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</si>
  <si>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</si>
  <si>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</si>
  <si>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</si>
  <si>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</si>
  <si>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</si>
  <si>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</si>
  <si>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</si>
  <si>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</si>
  <si>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</si>
  <si>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</si>
  <si>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</si>
  <si>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</si>
  <si>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</si>
  <si>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</si>
  <si>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</si>
  <si>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</si>
  <si>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</si>
  <si>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</si>
  <si>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</si>
  <si>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</si>
  <si>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</si>
  <si>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</si>
  <si>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</si>
  <si>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</si>
  <si>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</si>
  <si>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</si>
  <si>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</si>
  <si>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</si>
  <si>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</si>
  <si>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</si>
  <si>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</si>
  <si>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</si>
  <si>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</si>
  <si>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</si>
  <si>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</si>
  <si>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</si>
  <si>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</si>
  <si>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</si>
  <si>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</si>
  <si>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</si>
  <si>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</si>
  <si>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</si>
  <si>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</si>
  <si>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</si>
  <si>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</si>
  <si>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</si>
  <si>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</si>
  <si>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</si>
  <si>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</si>
  <si>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</si>
  <si>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</si>
  <si>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</si>
  <si>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</si>
  <si>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</si>
  <si>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</si>
  <si>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</si>
  <si>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</si>
  <si>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</si>
  <si>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</si>
  <si>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</si>
  <si>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</si>
  <si>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</si>
  <si>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</si>
  <si>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</si>
  <si>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</si>
  <si>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</si>
  <si>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</si>
  <si>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</si>
  <si>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</si>
  <si>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</si>
  <si>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</si>
  <si>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</si>
  <si>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</si>
  <si>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</si>
  <si>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</si>
  <si>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</si>
  <si>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</si>
  <si>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</si>
  <si>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</si>
  <si>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</si>
  <si>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</si>
  <si>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</si>
  <si>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</si>
  <si>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</si>
  <si>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</si>
  <si>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</si>
  <si>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</si>
  <si>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</si>
  <si>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</si>
  <si>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</si>
  <si>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</si>
  <si>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</si>
  <si>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</si>
  <si>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</si>
  <si>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</si>
  <si>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</si>
  <si>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</si>
  <si>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</si>
  <si>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</si>
  <si>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</si>
  <si>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</si>
  <si>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</si>
  <si>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</si>
  <si>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</si>
  <si>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</si>
  <si>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</si>
  <si>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</si>
  <si>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</si>
  <si>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</si>
  <si>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</si>
  <si>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</si>
  <si>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</si>
  <si>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</si>
  <si>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</si>
  <si>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</si>
  <si>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</si>
  <si>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</si>
  <si>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</si>
  <si>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</si>
  <si>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</si>
  <si>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</si>
  <si>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</si>
  <si>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</si>
  <si>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</si>
  <si>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</si>
  <si>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</si>
  <si>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</si>
  <si>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</si>
  <si>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</si>
  <si>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</si>
  <si>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</si>
  <si>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</si>
  <si>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</si>
  <si>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</si>
  <si>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</si>
  <si>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</si>
  <si>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</si>
  <si>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</si>
  <si>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</si>
  <si>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</si>
  <si>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</si>
  <si>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</si>
  <si>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</si>
  <si>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</si>
  <si>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</si>
  <si>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</si>
  <si>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</si>
  <si>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</si>
  <si>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</si>
  <si>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</si>
  <si>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</si>
  <si>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</si>
  <si>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</si>
  <si>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</si>
  <si>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</si>
  <si>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</si>
  <si>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</si>
  <si>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</si>
  <si>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</si>
  <si>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</si>
  <si>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</si>
  <si>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</si>
  <si>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</si>
  <si>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</si>
  <si>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</si>
  <si>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</si>
  <si>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</si>
  <si>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</si>
  <si>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</si>
  <si>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</si>
  <si>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</si>
  <si>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</si>
  <si>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</si>
  <si>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</si>
  <si>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</si>
  <si>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</si>
  <si>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</si>
  <si>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</si>
  <si>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</si>
  <si>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</si>
  <si>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</si>
  <si>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</si>
  <si>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</si>
  <si>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</si>
  <si>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</si>
  <si>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</si>
  <si>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</si>
  <si>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</si>
  <si>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</si>
  <si>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</si>
  <si>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</si>
  <si>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</si>
  <si>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</si>
  <si>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</si>
  <si>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</si>
  <si>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</si>
  <si>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</si>
  <si>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</si>
  <si>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</si>
  <si>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</si>
  <si>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</si>
  <si>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</si>
  <si>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</si>
  <si>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</si>
  <si>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</si>
  <si>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</si>
  <si>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</si>
  <si>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</si>
  <si>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</si>
  <si>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</si>
  <si>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</si>
  <si>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</si>
  <si>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</si>
  <si>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</si>
  <si>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</si>
  <si>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</si>
  <si>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</si>
  <si>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</si>
  <si>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</si>
  <si>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</si>
  <si>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</si>
  <si>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</si>
  <si>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</si>
  <si>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</si>
  <si>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</si>
  <si>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</si>
  <si>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</si>
  <si>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</si>
  <si>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</si>
  <si>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</si>
  <si>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</si>
  <si>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</si>
  <si>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</si>
  <si>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</si>
  <si>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</si>
  <si>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</si>
  <si>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</si>
  <si>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</si>
  <si>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</si>
  <si>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</si>
  <si>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</si>
  <si>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</si>
  <si>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</si>
  <si>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</si>
  <si>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</si>
  <si>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</si>
  <si>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</si>
  <si>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</si>
  <si>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</si>
  <si>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</si>
  <si>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</si>
  <si>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</si>
  <si>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</si>
  <si>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</si>
  <si>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</si>
  <si>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</si>
  <si>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</si>
  <si>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</si>
  <si>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</si>
  <si>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</si>
  <si>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</si>
  <si>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</si>
  <si>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</si>
  <si>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</si>
  <si>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</si>
  <si>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</si>
  <si>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</si>
  <si>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</si>
  <si>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</si>
  <si>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</si>
  <si>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</si>
  <si>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</si>
  <si>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</si>
  <si>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</si>
  <si>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</si>
  <si>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</si>
  <si>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</si>
  <si>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</si>
  <si>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</si>
  <si>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</si>
  <si>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</si>
  <si>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</si>
  <si>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</si>
  <si>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</si>
  <si>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</si>
  <si>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</si>
  <si>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</si>
  <si>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</si>
  <si>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</si>
  <si>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</si>
  <si>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</si>
  <si>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</si>
  <si>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</si>
  <si>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</si>
  <si>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</si>
  <si>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</si>
  <si>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</si>
  <si>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</si>
  <si>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</si>
  <si>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</si>
  <si>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</si>
  <si>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</si>
  <si>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</si>
  <si>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</si>
  <si>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</si>
  <si>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</si>
  <si>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</si>
  <si>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</si>
  <si>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</si>
  <si>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</si>
  <si>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</si>
  <si>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</si>
  <si>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</si>
  <si>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</si>
  <si>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</si>
  <si>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</si>
  <si>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</si>
  <si>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</si>
  <si>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</si>
  <si>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</si>
  <si>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</si>
  <si>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</si>
  <si>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</si>
  <si>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</si>
  <si>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</si>
  <si>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</si>
  <si>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</si>
  <si>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</si>
  <si>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</si>
  <si>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</si>
  <si>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</si>
  <si>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</si>
  <si>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</si>
  <si>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</si>
  <si>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</si>
  <si>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</si>
  <si>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</si>
  <si>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</si>
  <si>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</si>
  <si>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</si>
  <si>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</si>
  <si>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</si>
  <si>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</si>
  <si>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</si>
  <si>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</si>
  <si>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</si>
  <si>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</si>
  <si>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</si>
  <si>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</si>
  <si>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</si>
  <si>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</si>
  <si>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</si>
  <si>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</si>
  <si>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</si>
  <si>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</si>
  <si>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</si>
  <si>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</si>
  <si>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</si>
  <si>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</si>
  <si>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</si>
  <si>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</si>
  <si>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</si>
  <si>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</si>
  <si>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</si>
  <si>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</si>
  <si>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</si>
  <si>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</si>
  <si>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</si>
  <si>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</si>
  <si>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</si>
  <si>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</si>
  <si>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</si>
  <si>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</si>
  <si>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</si>
  <si>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</si>
  <si>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</si>
  <si>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</si>
  <si>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</si>
  <si>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</si>
  <si>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</si>
  <si>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</si>
  <si>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</si>
  <si>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</si>
  <si>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</si>
  <si>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</si>
  <si>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</si>
  <si>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</si>
  <si>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</si>
  <si>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</si>
  <si>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</si>
  <si>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</si>
  <si>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</si>
  <si>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</si>
  <si>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</si>
  <si>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</si>
  <si>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</si>
  <si>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</si>
  <si>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</si>
  <si>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</si>
  <si>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</si>
  <si>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</si>
  <si>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</si>
  <si>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</si>
  <si>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</si>
  <si>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</si>
  <si>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</si>
  <si>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</si>
  <si>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</si>
  <si>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</si>
  <si>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</si>
  <si>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</si>
  <si>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</si>
  <si>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</si>
  <si>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</si>
  <si>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</si>
  <si>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</si>
  <si>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</si>
  <si>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</si>
  <si>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</si>
  <si>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</si>
  <si>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</si>
  <si>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</si>
  <si>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</si>
  <si>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</si>
  <si>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</si>
  <si>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</si>
  <si>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</si>
  <si>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</si>
  <si>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</si>
  <si>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</si>
  <si>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</si>
  <si>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</si>
  <si>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</si>
  <si>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</si>
  <si>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</si>
  <si>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</si>
  <si>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</si>
  <si>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</si>
  <si>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</si>
  <si>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</si>
  <si>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</si>
  <si>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</si>
  <si>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</si>
  <si>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</si>
  <si>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</si>
  <si>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</si>
  <si>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</si>
  <si>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</si>
  <si>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</si>
  <si>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</si>
  <si>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</si>
  <si>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</si>
  <si>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</si>
  <si>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</si>
  <si>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</si>
  <si>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</si>
  <si>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</si>
  <si>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</si>
  <si>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</si>
  <si>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</si>
  <si>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</si>
  <si>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</si>
  <si>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</si>
  <si>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</si>
  <si>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</si>
  <si>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</si>
  <si>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</si>
  <si>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</si>
  <si>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</si>
  <si>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</si>
  <si>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</si>
  <si>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</si>
  <si>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</si>
  <si>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</si>
  <si>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</si>
  <si>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</si>
  <si>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</si>
  <si>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</si>
  <si>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</si>
  <si>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</si>
  <si>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</si>
  <si>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</si>
  <si>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</si>
  <si>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</si>
  <si>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</si>
  <si>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</si>
  <si>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</si>
  <si>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</si>
  <si>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</si>
  <si>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</si>
  <si>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</si>
  <si>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</si>
  <si>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</si>
  <si>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</si>
  <si>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</si>
  <si>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</si>
  <si>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</si>
  <si>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</si>
  <si>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</si>
  <si>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</si>
  <si>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</si>
  <si>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</si>
  <si>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</si>
  <si>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</si>
  <si>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</si>
  <si>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</si>
  <si>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</si>
  <si>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</si>
  <si>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</si>
  <si>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</si>
  <si>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</si>
  <si>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</si>
  <si>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</si>
  <si>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</si>
  <si>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</si>
  <si>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</si>
  <si>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</si>
  <si>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</si>
  <si>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</si>
  <si>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</si>
  <si>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</si>
  <si>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</si>
  <si>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</si>
  <si>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</si>
  <si>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</si>
  <si>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</si>
  <si>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</si>
  <si>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</si>
  <si>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</si>
  <si>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</si>
  <si>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</si>
  <si>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</si>
  <si>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</si>
  <si>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</si>
  <si>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</si>
  <si>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</si>
  <si>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</si>
  <si>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</si>
  <si>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</si>
  <si>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</si>
  <si>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</si>
  <si>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</si>
  <si>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</si>
  <si>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</si>
  <si>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</si>
  <si>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</si>
  <si>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</si>
  <si>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</si>
  <si>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</si>
  <si>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</si>
  <si>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</si>
  <si>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</si>
  <si>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</si>
  <si>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</si>
  <si>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</si>
  <si>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</si>
  <si>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</si>
  <si>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</si>
  <si>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</si>
  <si>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</si>
  <si>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</si>
  <si>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</si>
  <si>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</si>
  <si>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</si>
  <si>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</si>
  <si>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</si>
  <si>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</si>
  <si>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</si>
  <si>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</si>
  <si>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</si>
  <si>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</si>
  <si>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</si>
  <si>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</si>
  <si>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</si>
  <si>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</si>
  <si>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</si>
  <si>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</si>
  <si>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</si>
  <si>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</si>
  <si>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</si>
  <si>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</si>
  <si>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</si>
  <si>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</si>
  <si>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</si>
  <si>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</si>
  <si>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</si>
  <si>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</si>
  <si>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</si>
  <si>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</si>
  <si>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</si>
  <si>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</si>
  <si>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</si>
  <si>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</si>
  <si>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</si>
  <si>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</si>
  <si>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</si>
  <si>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</si>
  <si>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</si>
  <si>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</si>
  <si>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</si>
  <si>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</si>
  <si>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</si>
  <si>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</si>
  <si>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</si>
  <si>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</si>
  <si>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</si>
  <si>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</si>
  <si>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</si>
  <si>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</si>
  <si>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</si>
  <si>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</si>
  <si>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</si>
  <si>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</si>
  <si>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</si>
  <si>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</si>
  <si>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</si>
  <si>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</si>
  <si>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</si>
  <si>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</si>
  <si>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</si>
  <si>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</si>
  <si>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</si>
  <si>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</si>
  <si>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</si>
  <si>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</si>
  <si>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</si>
  <si>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</si>
  <si>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</si>
  <si>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</si>
  <si>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</si>
  <si>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</si>
  <si>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</si>
  <si>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</si>
  <si>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</si>
  <si>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</si>
  <si>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</si>
  <si>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</si>
  <si>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</si>
  <si>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</si>
  <si>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</si>
  <si>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</si>
  <si>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</si>
  <si>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</si>
  <si>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</si>
  <si>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</si>
  <si>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</si>
  <si>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</si>
  <si>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</si>
  <si>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</si>
  <si>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</si>
  <si>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</si>
  <si>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</si>
  <si>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</si>
  <si>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</si>
  <si>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</si>
  <si>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</si>
  <si>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</si>
  <si>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</si>
  <si>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</si>
  <si>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</si>
  <si>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</si>
  <si>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</si>
  <si>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</si>
  <si>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</si>
  <si>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</si>
  <si>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</si>
  <si>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</si>
  <si>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</si>
  <si>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</si>
  <si>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</si>
  <si>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</si>
  <si>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</si>
  <si>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</si>
  <si>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</si>
  <si>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</si>
  <si>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</si>
  <si>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</si>
  <si>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</si>
  <si>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</si>
  <si>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</si>
  <si>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</si>
  <si>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</si>
  <si>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</si>
  <si>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</si>
  <si>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</si>
  <si>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</si>
  <si>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</si>
  <si>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</si>
  <si>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</si>
  <si>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</si>
  <si>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</si>
  <si>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</si>
  <si>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</si>
  <si>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</si>
  <si>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</si>
  <si>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</si>
  <si>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</si>
  <si>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</si>
  <si>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</si>
  <si>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</si>
  <si>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</si>
  <si>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</si>
  <si>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</si>
  <si>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</si>
  <si>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</si>
  <si>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</si>
  <si>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</si>
  <si>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</si>
  <si>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</si>
  <si>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</si>
  <si>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</si>
  <si>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</si>
  <si>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</si>
  <si>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</si>
  <si>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</si>
  <si>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</si>
  <si>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</si>
  <si>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</si>
  <si>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</si>
  <si>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</si>
  <si>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</si>
  <si>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</si>
  <si>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</si>
  <si>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</si>
  <si>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</si>
  <si>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</si>
  <si>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</si>
  <si>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</si>
  <si>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</si>
  <si>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</si>
  <si>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</si>
  <si>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</si>
  <si>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</si>
  <si>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</si>
  <si>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</si>
  <si>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</si>
  <si>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</si>
  <si>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</si>
  <si>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</si>
  <si>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</si>
  <si>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</si>
  <si>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</si>
  <si>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</si>
  <si>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</si>
  <si>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</si>
  <si>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</si>
  <si>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</si>
  <si>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</si>
  <si>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</si>
  <si>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</si>
  <si>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</si>
  <si>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</si>
  <si>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</si>
  <si>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</si>
  <si>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</si>
  <si>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</si>
  <si>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</si>
  <si>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</si>
  <si>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</si>
  <si>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</si>
  <si>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</si>
  <si>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</si>
  <si>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</si>
  <si>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</si>
  <si>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</si>
  <si>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</si>
  <si>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</si>
  <si>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</si>
  <si>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</si>
  <si>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</si>
  <si>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</si>
  <si>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</si>
  <si>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</si>
  <si>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</si>
  <si>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</si>
  <si>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</si>
  <si>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</si>
  <si>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</si>
  <si>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</si>
  <si>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</si>
  <si>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</si>
  <si>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</si>
  <si>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</si>
  <si>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</si>
  <si>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</si>
  <si>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</si>
  <si>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</si>
  <si>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</si>
  <si>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</si>
  <si>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</si>
  <si>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</si>
  <si>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</si>
  <si>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</si>
  <si>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</si>
  <si>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</si>
  <si>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</si>
  <si>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</si>
  <si>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</si>
  <si>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</si>
  <si>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</si>
  <si>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</si>
  <si>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</si>
  <si>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</si>
  <si>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</si>
  <si>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</si>
  <si>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</si>
  <si>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</si>
  <si>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</si>
  <si>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</si>
  <si>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</si>
  <si>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</si>
  <si>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</si>
  <si>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</si>
  <si>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</si>
  <si>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</si>
  <si>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</si>
  <si>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</si>
  <si>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</si>
  <si>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</si>
  <si>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</si>
  <si>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</si>
  <si>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</si>
  <si>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</si>
  <si>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</si>
  <si>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</si>
  <si>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</si>
  <si>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</si>
  <si>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</si>
  <si>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</si>
  <si>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</si>
  <si>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</si>
  <si>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</si>
  <si>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</si>
  <si>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</si>
  <si>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</si>
  <si>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</si>
  <si>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</si>
  <si>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</si>
  <si>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</si>
  <si>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</si>
  <si>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</si>
  <si>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</si>
  <si>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</si>
  <si>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</si>
  <si>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</si>
  <si>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</si>
  <si>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</si>
  <si>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</si>
  <si>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</si>
  <si>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</si>
  <si>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</si>
  <si>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</si>
  <si>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</si>
  <si>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</si>
  <si>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</si>
  <si>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</si>
  <si>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</si>
  <si>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</si>
  <si>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</si>
  <si>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</si>
  <si>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</si>
  <si>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</si>
  <si>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</si>
  <si>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</si>
  <si>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</si>
  <si>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</si>
  <si>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</si>
  <si>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</si>
  <si>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</si>
  <si>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</si>
  <si>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</si>
  <si>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</si>
  <si>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</si>
  <si>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</si>
  <si>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</si>
  <si>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</si>
  <si>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</si>
  <si>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</si>
  <si>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</si>
  <si>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</si>
  <si>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</si>
  <si>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</si>
  <si>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</si>
  <si>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</si>
  <si>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</si>
  <si>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</si>
  <si>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</si>
  <si>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</si>
  <si>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</si>
  <si>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</si>
  <si>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</si>
  <si>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</si>
  <si>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</si>
  <si>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</si>
  <si>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</si>
  <si>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</si>
  <si>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</si>
  <si>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</si>
  <si>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</si>
  <si>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</si>
  <si>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</si>
  <si>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</si>
  <si>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</si>
  <si>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</si>
  <si>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</si>
  <si>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</si>
  <si>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</si>
  <si>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</si>
  <si>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</si>
  <si>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</si>
  <si>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</si>
  <si>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</si>
  <si>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</si>
  <si>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</si>
  <si>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</si>
  <si>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</si>
  <si>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</si>
  <si>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</si>
  <si>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</si>
  <si>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</si>
  <si>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</si>
  <si>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</si>
  <si>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</si>
  <si>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</si>
  <si>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</si>
  <si>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</si>
  <si>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</si>
  <si>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</si>
  <si>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</si>
  <si>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</si>
  <si>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</si>
  <si>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</si>
  <si>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</si>
  <si>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</si>
  <si>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</si>
  <si>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</si>
  <si>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</si>
  <si>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</si>
  <si>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</si>
  <si>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</si>
  <si>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</si>
  <si>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</si>
  <si>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</si>
  <si>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</si>
  <si>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</si>
  <si>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</si>
  <si>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</si>
  <si>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</si>
  <si>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</si>
  <si>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</si>
  <si>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</si>
  <si>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</si>
  <si>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</si>
  <si>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</si>
  <si>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</si>
  <si>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</si>
  <si>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</si>
  <si>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</si>
  <si>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</si>
  <si>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</si>
  <si>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</si>
  <si>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</si>
  <si>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</si>
  <si>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</si>
  <si>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</si>
  <si>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</si>
  <si>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</si>
  <si>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</si>
  <si>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</si>
  <si>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</si>
  <si>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</si>
  <si>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</si>
  <si>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</si>
  <si>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</si>
  <si>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</si>
  <si>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</si>
  <si>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</si>
  <si>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</si>
  <si>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</si>
  <si>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</si>
  <si>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</si>
  <si>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</si>
  <si>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</si>
  <si>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</si>
  <si>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</si>
  <si>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</si>
  <si>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</si>
  <si>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</si>
  <si>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</si>
  <si>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</si>
  <si>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</si>
  <si>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</si>
  <si>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</si>
  <si>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</si>
  <si>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</si>
  <si>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</si>
  <si>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</si>
  <si>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</si>
  <si>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</si>
  <si>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</si>
  <si>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</si>
  <si>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</si>
  <si>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</si>
  <si>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</si>
  <si>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</si>
  <si>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</si>
  <si>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</si>
  <si>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</si>
  <si>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</si>
  <si>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</si>
  <si>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</si>
  <si>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</si>
  <si>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</si>
  <si>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</si>
  <si>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</si>
  <si>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</si>
  <si>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</si>
  <si>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</si>
  <si>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</si>
  <si>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</si>
  <si>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</si>
  <si>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</si>
  <si>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</si>
  <si>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</si>
  <si>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</si>
  <si>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</si>
  <si>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</si>
  <si>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</si>
  <si>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</si>
  <si>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</si>
  <si>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</si>
  <si>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</si>
  <si>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</si>
  <si>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</si>
  <si>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</si>
  <si>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</si>
  <si>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</si>
  <si>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</si>
  <si>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</si>
  <si>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</si>
  <si>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</si>
  <si>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</si>
  <si>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</si>
  <si>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</si>
  <si>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</si>
  <si>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</si>
  <si>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</si>
  <si>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</si>
  <si>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</si>
  <si>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</si>
  <si>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</si>
  <si>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</si>
  <si>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</si>
  <si>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</si>
  <si>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</si>
  <si>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</si>
  <si>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</si>
  <si>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</si>
  <si>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</si>
  <si>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</si>
  <si>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</si>
  <si>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</si>
  <si>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</si>
  <si>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</si>
  <si>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</si>
  <si>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</si>
  <si>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</si>
  <si>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</si>
  <si>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</si>
  <si>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</si>
  <si>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</si>
  <si>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</si>
  <si>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</si>
  <si>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</si>
  <si>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</si>
  <si>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</si>
  <si>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</si>
  <si>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</si>
  <si>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</si>
  <si>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</si>
  <si>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</si>
  <si>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</si>
  <si>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</si>
  <si>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</si>
  <si>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</si>
  <si>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</si>
  <si>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</si>
  <si>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</si>
  <si>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</si>
  <si>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</si>
  <si>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</si>
  <si>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</si>
  <si>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</si>
  <si>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</si>
  <si>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</si>
  <si>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</si>
  <si>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</si>
  <si>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</si>
  <si>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</si>
  <si>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</si>
  <si>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</si>
  <si>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</si>
  <si>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</si>
  <si>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</si>
  <si>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</si>
  <si>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</si>
  <si>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</si>
  <si>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</si>
  <si>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</si>
  <si>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</si>
  <si>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</si>
  <si>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</si>
  <si>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</si>
  <si>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</si>
  <si>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</si>
  <si>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</si>
  <si>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</si>
  <si>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</si>
  <si>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</si>
  <si>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</si>
  <si>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</si>
  <si>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</si>
  <si>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</si>
  <si>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</si>
  <si>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</si>
  <si>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</si>
  <si>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</si>
  <si>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</si>
  <si>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</si>
  <si>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</si>
  <si>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</si>
  <si>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</si>
  <si>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</si>
  <si>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</si>
  <si>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</si>
  <si>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</si>
  <si>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</si>
  <si>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</si>
  <si>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</si>
  <si>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</si>
  <si>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</si>
  <si>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</si>
  <si>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</si>
  <si>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</si>
  <si>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</si>
  <si>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</si>
  <si>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</si>
  <si>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</si>
  <si>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</si>
  <si>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</si>
  <si>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</si>
  <si>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</si>
  <si>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</si>
  <si>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</si>
  <si>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</si>
  <si>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</si>
  <si>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</si>
  <si>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</si>
  <si>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</si>
  <si>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</si>
  <si>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</si>
  <si>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</si>
  <si>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</si>
  <si>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</si>
  <si>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</si>
  <si>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</si>
  <si>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</si>
  <si>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</si>
  <si>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</si>
  <si>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</si>
  <si>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</si>
  <si>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</si>
  <si>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</si>
  <si>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</si>
  <si>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</si>
  <si>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</si>
  <si>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</si>
  <si>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</si>
  <si>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</si>
  <si>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</si>
  <si>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</si>
  <si>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</si>
  <si>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</si>
  <si>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</si>
  <si>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</si>
  <si>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</si>
  <si>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</si>
  <si>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</si>
  <si>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</si>
  <si>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</si>
  <si>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</si>
  <si>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</si>
  <si>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</si>
  <si>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</si>
  <si>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</si>
  <si>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</si>
  <si>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</si>
  <si>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</si>
  <si>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</si>
  <si>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</si>
  <si>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</si>
  <si>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</si>
  <si>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</si>
  <si>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</si>
  <si>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</si>
  <si>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</si>
  <si>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</si>
  <si>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</si>
  <si>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</si>
  <si>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</si>
  <si>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</si>
  <si>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</si>
  <si>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</si>
  <si>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</si>
  <si>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</si>
  <si>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</si>
  <si>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</si>
  <si>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</si>
  <si>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</si>
  <si>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</si>
  <si>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</si>
  <si>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</si>
  <si>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</si>
  <si>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</si>
  <si>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</si>
  <si>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</si>
  <si>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</si>
  <si>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</si>
  <si>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</si>
  <si>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</si>
  <si>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</si>
  <si>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</si>
  <si>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</si>
  <si>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</si>
  <si>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</si>
  <si>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</si>
  <si>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</si>
  <si>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</si>
  <si>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</si>
  <si>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</si>
  <si>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</si>
  <si>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</si>
  <si>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</si>
  <si>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</si>
  <si>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</si>
  <si>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</si>
  <si>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</si>
  <si>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</si>
  <si>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</si>
  <si>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</si>
  <si>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</si>
  <si>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</si>
  <si>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</si>
  <si>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</si>
  <si>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</si>
  <si>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</si>
  <si>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</si>
  <si>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</si>
  <si>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</si>
  <si>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</si>
  <si>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</si>
  <si>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</si>
  <si>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</si>
  <si>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</si>
  <si>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</si>
  <si>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</si>
  <si>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</si>
  <si>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</si>
  <si>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</si>
  <si>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</si>
  <si>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</si>
  <si>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</si>
  <si>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</si>
  <si>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</si>
  <si>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</si>
  <si>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</si>
  <si>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</si>
  <si>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</si>
  <si>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</si>
  <si>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</si>
  <si>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</si>
  <si>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</si>
  <si>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</si>
  <si>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</si>
  <si>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</si>
  <si>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</si>
  <si>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</si>
  <si>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</si>
  <si>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</si>
  <si>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</si>
  <si>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</si>
  <si>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</si>
  <si>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</si>
  <si>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</si>
  <si>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</si>
  <si>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</si>
  <si>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</si>
  <si>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</si>
  <si>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</si>
  <si>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</si>
  <si>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</si>
  <si>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</si>
  <si>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</si>
  <si>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</si>
  <si>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</si>
  <si>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</si>
  <si>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</si>
  <si>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</si>
  <si>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</si>
  <si>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</si>
  <si>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</si>
  <si>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</si>
  <si>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</si>
  <si>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</si>
  <si>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</si>
  <si>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</si>
  <si>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</si>
  <si>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</si>
  <si>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</si>
  <si>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</si>
  <si>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</si>
  <si>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</si>
  <si>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</si>
  <si>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</si>
  <si>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</si>
  <si>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</si>
  <si>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</si>
  <si>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</si>
  <si>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</si>
  <si>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</si>
  <si>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</si>
  <si>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</si>
  <si>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</si>
  <si>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</si>
  <si>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</si>
  <si>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</si>
  <si>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</si>
  <si>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</si>
  <si>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</si>
  <si>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</si>
  <si>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</si>
  <si>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</si>
  <si>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</si>
  <si>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</si>
  <si>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</si>
  <si>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</si>
  <si>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</si>
  <si>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</si>
  <si>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</si>
  <si>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</si>
  <si>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</si>
  <si>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</si>
  <si>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</si>
  <si>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</si>
  <si>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</si>
  <si>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</si>
  <si>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</si>
  <si>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</si>
  <si>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</si>
  <si>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</si>
  <si>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</si>
  <si>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</si>
  <si>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</si>
  <si>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</si>
  <si>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</si>
  <si>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</si>
  <si>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</si>
  <si>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</si>
  <si>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</si>
  <si>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</si>
  <si>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</si>
  <si>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</si>
  <si>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</si>
  <si>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</si>
  <si>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</si>
  <si>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</si>
  <si>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</si>
  <si>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</si>
  <si>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</si>
  <si>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</si>
  <si>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</si>
  <si>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</si>
  <si>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</si>
  <si>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</si>
  <si>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</si>
  <si>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</si>
  <si>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</si>
  <si>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</si>
  <si>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</si>
  <si>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</si>
  <si>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</si>
  <si>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</si>
  <si>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</si>
  <si>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</si>
  <si>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</si>
  <si>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</si>
  <si>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</si>
  <si>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</si>
  <si>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</si>
  <si>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</si>
  <si>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</si>
  <si>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</si>
  <si>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</si>
  <si>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</si>
  <si>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</si>
  <si>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</si>
  <si>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</si>
  <si>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</si>
  <si>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</si>
  <si>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</si>
  <si>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</si>
  <si>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</si>
  <si>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</si>
  <si>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</si>
  <si>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</si>
  <si>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</si>
  <si>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</si>
  <si>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</si>
  <si>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</si>
  <si>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</si>
  <si>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</si>
  <si>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</si>
  <si>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</si>
  <si>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</si>
  <si>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</si>
  <si>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</si>
  <si>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</si>
  <si>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</si>
  <si>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</si>
  <si>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</si>
  <si>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</si>
  <si>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</si>
  <si>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</si>
  <si>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</si>
  <si>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</si>
  <si>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</si>
  <si>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</si>
  <si>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</si>
  <si>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</si>
  <si>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</si>
  <si>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</si>
  <si>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</si>
  <si>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</si>
  <si>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</si>
  <si>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</si>
  <si>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</si>
  <si>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</si>
  <si>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</si>
  <si>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</si>
  <si>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</si>
  <si>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</si>
  <si>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</si>
  <si>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</si>
  <si>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</si>
  <si>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</si>
  <si>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</si>
  <si>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</si>
  <si>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</si>
  <si>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</si>
  <si>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</si>
  <si>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</si>
  <si>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</si>
  <si>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</si>
  <si>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</si>
  <si>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</si>
  <si>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</si>
  <si>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</si>
  <si>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</si>
  <si>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</si>
  <si>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</si>
  <si>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</si>
  <si>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</si>
  <si>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</si>
  <si>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</si>
  <si>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</si>
  <si>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</si>
  <si>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</si>
  <si>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</si>
  <si>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</si>
  <si>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</si>
  <si>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</si>
  <si>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</si>
  <si>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</si>
  <si>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</si>
  <si>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</si>
  <si>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</si>
  <si>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</si>
  <si>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</si>
  <si>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</si>
  <si>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</si>
  <si>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</si>
  <si>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</si>
  <si>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</si>
  <si>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</si>
  <si>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</si>
  <si>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</si>
  <si>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</si>
  <si>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</si>
  <si>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</si>
  <si>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</si>
  <si>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</si>
  <si>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</si>
  <si>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</si>
  <si>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</si>
  <si>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</si>
  <si>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</si>
  <si>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</si>
  <si>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</si>
  <si>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</si>
  <si>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</si>
  <si>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</si>
  <si>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</si>
  <si>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</si>
  <si>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</si>
  <si>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</si>
  <si>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</si>
  <si>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</si>
  <si>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</si>
  <si>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</si>
  <si>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</si>
  <si>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</si>
  <si>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</si>
  <si>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</si>
  <si>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</si>
  <si>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</si>
  <si>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</si>
  <si>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</si>
  <si>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</si>
  <si>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</si>
  <si>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</si>
  <si>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</si>
  <si>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</si>
  <si>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</si>
  <si>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</si>
  <si>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</si>
  <si>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</si>
  <si>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</si>
  <si>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</si>
  <si>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</si>
  <si>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</si>
  <si>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</si>
  <si>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</si>
  <si>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</si>
  <si>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</si>
  <si>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</si>
  <si>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</si>
  <si>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</si>
  <si>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</si>
  <si>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</si>
  <si>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</si>
  <si>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</si>
  <si>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</si>
  <si>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</si>
  <si>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</si>
  <si>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</si>
  <si>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</si>
  <si>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</si>
  <si>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</si>
  <si>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</si>
  <si>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</si>
  <si>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</si>
  <si>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</si>
  <si>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</si>
  <si>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</si>
  <si>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</si>
  <si>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</si>
  <si>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</si>
  <si>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</si>
  <si>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</si>
  <si>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</si>
  <si>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</si>
  <si>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</si>
  <si>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</si>
  <si>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</si>
  <si>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</si>
  <si>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</si>
  <si>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</si>
  <si>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</si>
  <si>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</si>
  <si>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</si>
  <si>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</si>
  <si>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</si>
  <si>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</si>
  <si>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</si>
  <si>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</si>
  <si>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</si>
  <si>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</si>
  <si>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</si>
  <si>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</si>
  <si>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</si>
  <si>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</si>
  <si>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</si>
  <si>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</si>
  <si>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</si>
  <si>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</si>
  <si>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</si>
  <si>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</si>
  <si>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</si>
  <si>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</si>
  <si>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</si>
  <si>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</si>
  <si>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</si>
  <si>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</si>
  <si>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</si>
  <si>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</si>
  <si>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</si>
  <si>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</si>
  <si>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</si>
  <si>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</si>
  <si>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</si>
  <si>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</si>
  <si>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</si>
  <si>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</si>
  <si>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</si>
  <si>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</si>
  <si>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</si>
  <si>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</si>
  <si>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</si>
  <si>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</si>
  <si>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</si>
  <si>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</si>
  <si>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</si>
  <si>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</si>
  <si>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</si>
  <si>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</si>
  <si>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</si>
  <si>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</si>
  <si>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</si>
  <si>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</si>
  <si>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</si>
  <si>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</si>
  <si>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</si>
  <si>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</si>
  <si>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</si>
  <si>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</si>
  <si>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</si>
  <si>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</si>
  <si>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</si>
  <si>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</si>
  <si>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</si>
  <si>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</si>
  <si>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</si>
  <si>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</si>
  <si>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</si>
  <si>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</si>
  <si>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</si>
  <si>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</si>
  <si>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</si>
  <si>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</si>
  <si>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</si>
  <si>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</si>
  <si>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</si>
  <si>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</si>
  <si>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</si>
  <si>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</si>
  <si>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</si>
  <si>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</si>
  <si>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</si>
  <si>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</si>
  <si>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</si>
  <si>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</si>
  <si>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</si>
  <si>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</si>
  <si>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</si>
  <si>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</si>
  <si>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</si>
  <si>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</si>
  <si>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</si>
  <si>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</si>
  <si>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</si>
  <si>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</si>
  <si>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</si>
  <si>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</si>
  <si>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</si>
  <si>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</si>
  <si>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</si>
  <si>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</si>
  <si>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</si>
  <si>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</si>
  <si>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</si>
  <si>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</si>
  <si>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</si>
  <si>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</si>
  <si>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</si>
  <si>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</si>
  <si>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</si>
  <si>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</si>
  <si>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</si>
  <si>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</si>
  <si>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</si>
  <si>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</si>
  <si>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</si>
  <si>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</si>
  <si>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</si>
  <si>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</si>
  <si>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</si>
  <si>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</si>
  <si>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</si>
  <si>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</si>
  <si>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</si>
  <si>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</si>
  <si>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</si>
  <si>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</si>
  <si>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</si>
  <si>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</si>
  <si>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</si>
  <si>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</si>
  <si>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</si>
  <si>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</si>
  <si>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</si>
  <si>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</si>
  <si>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</si>
  <si>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</si>
  <si>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</si>
  <si>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</si>
  <si>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</si>
  <si>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</si>
  <si>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</si>
  <si>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</si>
  <si>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</si>
  <si>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</si>
  <si>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</si>
  <si>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</si>
  <si>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</si>
  <si>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</si>
  <si>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</si>
  <si>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</si>
  <si>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</si>
  <si>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</si>
  <si>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</si>
  <si>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</si>
  <si>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</si>
  <si>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</si>
  <si>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</si>
  <si>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</si>
  <si>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</si>
  <si>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</si>
  <si>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</si>
  <si>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</si>
  <si>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</si>
  <si>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</si>
  <si>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</si>
  <si>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</si>
  <si>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</si>
  <si>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</si>
  <si>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</si>
  <si>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</si>
  <si>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</si>
  <si>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</si>
  <si>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</si>
  <si>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</si>
  <si>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</si>
  <si>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</si>
  <si>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</si>
  <si>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</si>
  <si>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</si>
  <si>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</si>
  <si>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</si>
  <si>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</si>
  <si>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</si>
  <si>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</si>
  <si>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</si>
  <si>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</si>
  <si>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</si>
  <si>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</si>
  <si>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</si>
  <si>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</si>
  <si>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</si>
  <si>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</si>
  <si>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</si>
  <si>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</si>
  <si>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</si>
  <si>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</si>
  <si>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</si>
  <si>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</si>
  <si>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</si>
  <si>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</si>
  <si>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</si>
  <si>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</si>
  <si>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</si>
  <si>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</si>
  <si>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</si>
  <si>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</si>
  <si>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</si>
  <si>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</si>
  <si>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</si>
  <si>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</si>
  <si>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</si>
  <si>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</si>
  <si>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</si>
  <si>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</si>
  <si>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</si>
  <si>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</si>
  <si>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</si>
  <si>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</si>
  <si>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</si>
  <si>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</si>
  <si>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</si>
  <si>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</si>
  <si>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</si>
  <si>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</si>
  <si>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</si>
  <si>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</si>
  <si>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</si>
  <si>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</si>
  <si>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</si>
  <si>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</si>
  <si>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</si>
  <si>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</si>
  <si>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</si>
  <si>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</si>
  <si>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</si>
  <si>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</si>
  <si>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</si>
  <si>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</si>
  <si>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</si>
  <si>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</si>
  <si>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</si>
  <si>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</si>
  <si>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</si>
  <si>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</si>
  <si>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</si>
  <si>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</si>
  <si>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</si>
  <si>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</si>
  <si>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</si>
  <si>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</si>
  <si>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</si>
  <si>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</si>
  <si>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</si>
  <si>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</si>
  <si>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</si>
  <si>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</si>
  <si>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</si>
  <si>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</si>
  <si>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</si>
  <si>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</si>
  <si>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</si>
  <si>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</si>
  <si>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</si>
  <si>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</si>
  <si>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</si>
  <si>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</si>
  <si>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</si>
  <si>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</si>
  <si>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</si>
  <si>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</si>
  <si>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</si>
  <si>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</si>
  <si>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</si>
  <si>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</si>
  <si>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</si>
  <si>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</si>
  <si>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</si>
  <si>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</si>
  <si>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</si>
  <si>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</si>
  <si>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</si>
  <si>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</si>
  <si>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</si>
  <si>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</si>
  <si>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</si>
  <si>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</si>
  <si>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</si>
  <si>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</si>
  <si>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</si>
  <si>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</si>
  <si>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</si>
  <si>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</si>
  <si>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</si>
  <si>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</si>
  <si>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</si>
  <si>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</si>
  <si>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</si>
  <si>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</si>
  <si>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</si>
  <si>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</si>
  <si>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</si>
  <si>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</si>
  <si>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</si>
  <si>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</si>
  <si>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</si>
  <si>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</si>
  <si>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</si>
  <si>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</si>
  <si>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</si>
  <si>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</si>
  <si>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</si>
  <si>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</si>
  <si>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</si>
  <si>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</si>
  <si>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</si>
  <si>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</si>
  <si>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</si>
  <si>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</si>
  <si>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</si>
  <si>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</si>
  <si>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</si>
  <si>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</si>
  <si>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</si>
  <si>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</si>
  <si>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</si>
  <si>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</si>
  <si>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</si>
  <si>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</si>
  <si>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</si>
  <si>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</si>
  <si>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</si>
  <si>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</si>
  <si>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</si>
  <si>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</si>
  <si>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</si>
  <si>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</si>
  <si>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</si>
  <si>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</si>
  <si>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</si>
  <si>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</si>
  <si>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</si>
  <si>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</si>
  <si>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</si>
  <si>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</si>
  <si>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</si>
  <si>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</si>
  <si>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</si>
  <si>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</si>
  <si>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</si>
  <si>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</si>
  <si>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</si>
  <si>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</si>
  <si>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</si>
  <si>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</si>
  <si>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</si>
  <si>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</si>
  <si>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</si>
  <si>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</si>
  <si>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</si>
  <si>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</si>
  <si>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</si>
  <si>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</si>
  <si>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</si>
  <si>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</si>
  <si>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</si>
  <si>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</si>
  <si>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</si>
  <si>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</si>
  <si>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</si>
  <si>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</si>
  <si>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</si>
  <si>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</si>
  <si>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</si>
  <si>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</si>
  <si>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</si>
  <si>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</si>
  <si>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</si>
  <si>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</si>
  <si>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</si>
  <si>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</si>
  <si>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</si>
  <si>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</si>
  <si>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</si>
  <si>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</si>
  <si>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</si>
  <si>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</si>
  <si>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</si>
  <si>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</si>
  <si>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</si>
  <si>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</si>
  <si>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</si>
  <si>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</si>
  <si>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</si>
  <si>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</si>
  <si>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</si>
  <si>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</si>
  <si>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</si>
  <si>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</si>
  <si>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</si>
  <si>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</si>
  <si>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</si>
  <si>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</si>
  <si>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</si>
  <si>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</si>
  <si>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</si>
  <si>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</si>
  <si>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</si>
  <si>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</si>
  <si>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</si>
  <si>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</si>
  <si>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</si>
  <si>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</si>
  <si>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</si>
  <si>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</si>
  <si>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</si>
  <si>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</si>
  <si>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</si>
  <si>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</si>
  <si>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</si>
  <si>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</si>
  <si>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</si>
  <si>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</si>
  <si>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</si>
  <si>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</si>
  <si>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</si>
  <si>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</si>
  <si>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</si>
  <si>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</si>
  <si>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</si>
  <si>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</si>
  <si>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</si>
  <si>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</si>
  <si>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</si>
  <si>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</si>
  <si>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</si>
  <si>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</si>
  <si>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</si>
  <si>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</si>
  <si>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</si>
  <si>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</si>
  <si>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</si>
  <si>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</si>
  <si>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</si>
  <si>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</si>
  <si>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</si>
  <si>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</si>
  <si>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</si>
  <si>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</si>
  <si>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</si>
  <si>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</si>
  <si>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</si>
  <si>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</si>
  <si>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</si>
  <si>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</si>
  <si>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</si>
  <si>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</si>
  <si>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</si>
  <si>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</si>
  <si>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</si>
  <si>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</si>
  <si>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</si>
  <si>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</si>
  <si>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</si>
  <si>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</si>
  <si>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</si>
  <si>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</si>
  <si>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</si>
  <si>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</si>
  <si>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</si>
  <si>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</si>
  <si>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</si>
  <si>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</si>
  <si>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</si>
  <si>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</si>
  <si>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</si>
  <si>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</si>
  <si>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</si>
  <si>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</si>
  <si>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</si>
  <si>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</si>
  <si>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</si>
  <si>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</si>
  <si>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</si>
  <si>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</si>
  <si>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</si>
  <si>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</si>
  <si>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</si>
  <si>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</si>
  <si>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</si>
  <si>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</si>
  <si>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</si>
  <si>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</si>
  <si>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</si>
  <si>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</si>
  <si>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</si>
  <si>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</si>
  <si>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</si>
  <si>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</si>
  <si>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</si>
  <si>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</si>
  <si>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</si>
  <si>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</si>
  <si>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</si>
  <si>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</si>
  <si>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</si>
  <si>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</si>
  <si>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</si>
  <si>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</si>
  <si>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</si>
  <si>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</si>
  <si>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</si>
  <si>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</si>
  <si>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</si>
  <si>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</si>
  <si>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</si>
  <si>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</si>
  <si>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</si>
  <si>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</si>
  <si>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</si>
  <si>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</si>
  <si>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</si>
  <si>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</si>
  <si>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</si>
  <si>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</si>
  <si>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</si>
  <si>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</si>
  <si>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</si>
  <si>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</si>
  <si>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</si>
  <si>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</si>
  <si>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</si>
  <si>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</si>
  <si>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</si>
  <si>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</si>
  <si>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</si>
  <si>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</si>
  <si>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</si>
  <si>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</si>
  <si>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</si>
  <si>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</si>
  <si>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</si>
  <si>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</si>
  <si>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</si>
  <si>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</si>
  <si>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</si>
  <si>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</si>
  <si>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</si>
  <si>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</si>
  <si>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</si>
  <si>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</si>
  <si>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</si>
  <si>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</si>
  <si>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</si>
  <si>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</si>
  <si>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</si>
  <si>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</si>
  <si>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</si>
  <si>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</si>
  <si>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</si>
  <si>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</si>
  <si>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</si>
  <si>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</si>
  <si>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</si>
  <si>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</si>
  <si>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</si>
  <si>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</si>
  <si>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</si>
  <si>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</si>
  <si>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</si>
  <si>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</si>
  <si>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</si>
  <si>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</si>
  <si>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</si>
  <si>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</si>
  <si>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</si>
  <si>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</si>
  <si>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</si>
  <si>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</si>
  <si>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</si>
  <si>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</si>
  <si>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</si>
  <si>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</si>
  <si>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</si>
  <si>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</si>
  <si>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</si>
  <si>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</si>
  <si>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</si>
  <si>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</si>
  <si>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</si>
  <si>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</si>
  <si>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</si>
  <si>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</si>
  <si>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</si>
  <si>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</si>
  <si>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</si>
  <si>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</si>
  <si>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</si>
  <si>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</si>
  <si>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</si>
  <si>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</si>
  <si>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</si>
  <si>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</si>
  <si>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</si>
  <si>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</si>
  <si>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</si>
  <si>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</si>
  <si>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</si>
  <si>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</si>
  <si>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</si>
  <si>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</si>
  <si>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</si>
  <si>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</si>
  <si>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</si>
  <si>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</si>
  <si>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</si>
  <si>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</si>
  <si>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</si>
  <si>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</si>
  <si>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</si>
  <si>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</si>
  <si>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</si>
  <si>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</si>
  <si>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</si>
  <si>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</si>
  <si>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</si>
  <si>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</si>
  <si>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</si>
  <si>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</si>
  <si>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</si>
  <si>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</si>
  <si>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</si>
  <si>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</si>
  <si>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</si>
  <si>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</si>
  <si>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</si>
  <si>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</si>
  <si>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</si>
  <si>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</si>
  <si>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</si>
  <si>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</si>
  <si>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</si>
  <si>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</si>
  <si>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</si>
  <si>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</si>
  <si>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</si>
  <si>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</si>
  <si>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</si>
  <si>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</si>
  <si>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</si>
  <si>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</si>
  <si>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</si>
  <si>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</si>
  <si>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</si>
  <si>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</si>
  <si>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</si>
  <si>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</si>
  <si>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</si>
  <si>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</si>
  <si>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</si>
  <si>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</si>
  <si>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</si>
  <si>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</si>
  <si>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</si>
  <si>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</si>
  <si>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</si>
  <si>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</si>
  <si>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</si>
  <si>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</si>
  <si>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</si>
  <si>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</si>
  <si>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</si>
  <si>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</si>
  <si>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</si>
  <si>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</si>
  <si>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</si>
  <si>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</si>
  <si>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</si>
  <si>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</si>
  <si>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</si>
  <si>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</si>
  <si>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</si>
  <si>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</si>
  <si>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</si>
  <si>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</si>
  <si>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</si>
  <si>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</si>
  <si>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</si>
  <si>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</si>
  <si>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</si>
  <si>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</si>
  <si>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</si>
  <si>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</si>
  <si>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</si>
  <si>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</si>
  <si>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</si>
  <si>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</si>
  <si>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</si>
  <si>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</si>
  <si>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</si>
  <si>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</si>
  <si>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</si>
  <si>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</si>
  <si>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</si>
  <si>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</si>
  <si>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</si>
  <si>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</si>
  <si>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</si>
  <si>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</si>
  <si>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</si>
  <si>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</si>
  <si>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</si>
  <si>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</si>
  <si>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</si>
  <si>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</si>
  <si>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</si>
  <si>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</si>
  <si>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</si>
  <si>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</si>
  <si>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</si>
  <si>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</si>
  <si>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</si>
  <si>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</si>
  <si>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</si>
  <si>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</si>
  <si>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</si>
  <si>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</si>
  <si>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</si>
  <si>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</si>
  <si>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</si>
  <si>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</si>
  <si>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</si>
  <si>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</si>
  <si>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</si>
  <si>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</si>
  <si>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</si>
  <si>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</si>
  <si>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</si>
  <si>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</si>
  <si>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</si>
  <si>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</si>
  <si>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</si>
  <si>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</si>
  <si>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</si>
  <si>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</si>
  <si>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</si>
  <si>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</si>
  <si>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</si>
  <si>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</si>
  <si>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</si>
  <si>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</si>
  <si>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</si>
  <si>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</si>
  <si>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</si>
  <si>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</si>
  <si>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</si>
  <si>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</si>
  <si>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</si>
  <si>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</si>
  <si>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</si>
  <si>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</si>
  <si>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</si>
  <si>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</si>
  <si>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</si>
  <si>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</si>
  <si>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</si>
  <si>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</si>
  <si>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</si>
  <si>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</si>
  <si>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</si>
  <si>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</si>
  <si>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</si>
  <si>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</si>
  <si>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</si>
  <si>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</si>
  <si>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</si>
  <si>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</si>
  <si>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</si>
  <si>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</si>
  <si>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</si>
  <si>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</si>
  <si>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</si>
  <si>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</si>
  <si>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</si>
  <si>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</si>
  <si>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</si>
  <si>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</si>
  <si>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</si>
  <si>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</si>
  <si>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</si>
  <si>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</si>
  <si>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</si>
  <si>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</si>
  <si>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</si>
  <si>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</si>
  <si>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</si>
  <si>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</si>
  <si>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</si>
  <si>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</si>
  <si>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</si>
  <si>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</si>
  <si>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</si>
  <si>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</si>
  <si>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</si>
  <si>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</si>
  <si>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</si>
  <si>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</si>
  <si>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</si>
  <si>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</si>
  <si>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</si>
  <si>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</si>
  <si>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</si>
  <si>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</si>
  <si>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</si>
  <si>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</si>
  <si>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</si>
  <si>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</si>
  <si>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</si>
  <si>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</si>
  <si>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</si>
  <si>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</si>
  <si>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</si>
  <si>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</si>
  <si>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</si>
  <si>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</si>
  <si>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</si>
  <si>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</si>
  <si>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</si>
  <si>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</si>
  <si>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</si>
  <si>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</si>
  <si>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</si>
  <si>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</si>
  <si>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</si>
  <si>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</si>
  <si>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</si>
  <si>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</si>
  <si>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</si>
  <si>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</si>
  <si>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</si>
  <si>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</si>
  <si>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</si>
  <si>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</si>
  <si>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</si>
  <si>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</si>
  <si>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</si>
  <si>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</si>
  <si>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</si>
  <si>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</si>
  <si>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</si>
  <si>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</si>
  <si>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</si>
  <si>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</si>
  <si>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</si>
  <si>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</si>
  <si>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</si>
  <si>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</si>
  <si>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</si>
  <si>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</si>
  <si>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</si>
  <si>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</si>
  <si>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</si>
  <si>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</si>
  <si>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</si>
  <si>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</si>
  <si>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</si>
  <si>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</si>
  <si>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</si>
  <si>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</si>
  <si>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</si>
  <si>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</si>
  <si>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</si>
  <si>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</si>
  <si>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</si>
  <si>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</si>
  <si>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</si>
  <si>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</si>
  <si>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</si>
  <si>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</si>
  <si>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</si>
  <si>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</si>
  <si>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</si>
  <si>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</si>
  <si>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</si>
  <si>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</si>
  <si>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</si>
  <si>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</si>
  <si>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</si>
  <si>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</si>
  <si>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</si>
  <si>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</si>
  <si>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</si>
  <si>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</si>
  <si>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</si>
  <si>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</si>
  <si>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</si>
  <si>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</si>
  <si>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</si>
  <si>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</si>
  <si>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</si>
  <si>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</si>
  <si>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</si>
  <si>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</si>
  <si>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</si>
  <si>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</si>
  <si>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</si>
  <si>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</si>
  <si>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</si>
  <si>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</si>
  <si>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</si>
  <si>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</si>
  <si>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</si>
  <si>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</si>
  <si>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</si>
  <si>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</si>
  <si>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</si>
  <si>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</si>
  <si>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</si>
  <si>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</si>
  <si>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</si>
  <si>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</si>
  <si>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</si>
  <si>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</si>
  <si>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</si>
  <si>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</si>
  <si>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</si>
  <si>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</si>
  <si>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</si>
  <si>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</si>
  <si>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</si>
  <si>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</si>
  <si>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</si>
  <si>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</si>
  <si>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</si>
  <si>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</si>
  <si>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</si>
  <si>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</si>
  <si>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</si>
  <si>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</si>
  <si>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</si>
  <si>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</si>
  <si>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</si>
  <si>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</si>
  <si>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</si>
  <si>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</si>
  <si>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</si>
  <si>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</si>
  <si>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</si>
  <si>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</si>
  <si>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</si>
  <si>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</si>
  <si>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</si>
  <si>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</si>
  <si>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</si>
  <si>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</si>
  <si>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</si>
  <si>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</si>
  <si>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</si>
  <si>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</si>
  <si>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</si>
  <si>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</si>
  <si>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</si>
  <si>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</si>
  <si>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</si>
  <si>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</si>
  <si>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</si>
  <si>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</si>
  <si>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</si>
  <si>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</si>
  <si>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</si>
  <si>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</si>
  <si>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</si>
  <si>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</si>
  <si>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</si>
  <si>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</si>
  <si>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</si>
  <si>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</si>
  <si>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</si>
  <si>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</si>
  <si>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</si>
  <si>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</si>
  <si>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</si>
  <si>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</si>
  <si>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</si>
  <si>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</si>
  <si>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</si>
  <si>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</si>
  <si>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</si>
  <si>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</si>
  <si>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</si>
  <si>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</si>
  <si>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</si>
  <si>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</si>
  <si>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</si>
  <si>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</si>
  <si>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</si>
  <si>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</si>
  <si>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</si>
  <si>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</si>
  <si>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</si>
  <si>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</si>
  <si>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</si>
  <si>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</si>
  <si>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</si>
  <si>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</si>
  <si>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</si>
  <si>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</si>
  <si>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</si>
  <si>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</si>
  <si>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</si>
  <si>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</si>
  <si>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</si>
  <si>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</si>
  <si>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</si>
  <si>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</si>
  <si>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</si>
  <si>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</si>
  <si>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</si>
  <si>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</si>
  <si>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</si>
  <si>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</si>
  <si>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</si>
  <si>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</si>
  <si>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</si>
  <si>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</si>
  <si>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</si>
  <si>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</si>
  <si>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</si>
  <si>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</si>
  <si>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</si>
  <si>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</si>
  <si>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</si>
  <si>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</si>
  <si>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</si>
  <si>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</si>
  <si>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</si>
  <si>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</si>
  <si>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</si>
  <si>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</si>
  <si>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</si>
  <si>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</si>
  <si>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</si>
  <si>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</si>
  <si>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</si>
  <si>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</si>
  <si>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</si>
  <si>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</si>
  <si>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</si>
  <si>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</si>
  <si>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</si>
  <si>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</si>
  <si>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</si>
  <si>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</si>
  <si>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</si>
  <si>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</si>
  <si>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</si>
  <si>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</si>
  <si>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</si>
  <si>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</si>
  <si>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</si>
  <si>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</si>
  <si>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</si>
  <si>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</si>
  <si>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</si>
  <si>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</si>
  <si>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</si>
  <si>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</si>
  <si>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</si>
  <si>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</si>
  <si>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</si>
  <si>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</si>
  <si>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</si>
  <si>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</si>
  <si>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</si>
  <si>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</si>
  <si>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</si>
  <si>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</si>
  <si>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</si>
  <si>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</si>
  <si>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</si>
  <si>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</si>
  <si>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</si>
  <si>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</si>
  <si>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</si>
  <si>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</si>
  <si>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</si>
  <si>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</si>
  <si>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</si>
  <si>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</si>
  <si>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</si>
  <si>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</si>
  <si>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</si>
  <si>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</si>
  <si>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</si>
  <si>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</si>
  <si>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</si>
  <si>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</si>
  <si>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</si>
  <si>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</si>
  <si>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</si>
  <si>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</si>
  <si>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</si>
  <si>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</si>
  <si>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</si>
  <si>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</si>
  <si>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</si>
  <si>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</si>
  <si>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</si>
  <si>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</si>
  <si>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</si>
  <si>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</si>
  <si>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</si>
  <si>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</si>
  <si>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</si>
  <si>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</si>
  <si>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</si>
  <si>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</si>
  <si>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</si>
  <si>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</si>
  <si>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</si>
  <si>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</si>
  <si>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</si>
  <si>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</si>
  <si>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</si>
  <si>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</si>
  <si>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</si>
  <si>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</si>
  <si>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</si>
  <si>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</si>
  <si>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</si>
  <si>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</si>
  <si>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</si>
  <si>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</si>
  <si>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</si>
  <si>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</si>
  <si>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</si>
  <si>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</si>
  <si>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</si>
  <si>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</si>
  <si>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</si>
  <si>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</si>
  <si>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</si>
  <si>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</si>
  <si>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</si>
  <si>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</si>
  <si>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</si>
  <si>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</si>
  <si>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</si>
  <si>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</si>
  <si>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</si>
  <si>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</si>
  <si>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</si>
  <si>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</si>
  <si>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</si>
  <si>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</si>
  <si>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</si>
  <si>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</si>
  <si>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</si>
  <si>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</si>
  <si>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</si>
  <si>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</si>
  <si>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</si>
  <si>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</si>
  <si>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</si>
  <si>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</si>
  <si>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</si>
  <si>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</si>
  <si>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</si>
  <si>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</si>
  <si>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</si>
  <si>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</si>
  <si>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</si>
  <si>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</si>
  <si>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</si>
  <si>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</si>
  <si>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</si>
  <si>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</si>
  <si>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</si>
  <si>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</si>
  <si>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</si>
  <si>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</si>
  <si>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</si>
  <si>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</si>
  <si>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</si>
  <si>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</si>
  <si>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</si>
  <si>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</si>
  <si>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</si>
  <si>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</si>
  <si>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</si>
  <si>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</si>
  <si>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</si>
  <si>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</si>
  <si>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</si>
  <si>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</si>
  <si>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</si>
  <si>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</si>
  <si>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</si>
  <si>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</si>
  <si>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</si>
  <si>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</si>
  <si>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</si>
  <si>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</si>
  <si>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</si>
  <si>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</si>
  <si>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</si>
  <si>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</si>
  <si>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</si>
  <si>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</si>
  <si>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</si>
  <si>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</si>
  <si>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</si>
  <si>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</si>
  <si>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</si>
  <si>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</si>
  <si>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</si>
  <si>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</si>
  <si>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</si>
  <si>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</si>
  <si>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</si>
  <si>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</si>
  <si>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</si>
  <si>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</si>
  <si>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</si>
  <si>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</si>
  <si>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</si>
  <si>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</si>
  <si>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</si>
  <si>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</si>
  <si>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</si>
  <si>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</si>
  <si>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</si>
  <si>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</si>
  <si>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</si>
  <si>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</si>
  <si>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</si>
  <si>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</si>
  <si>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</si>
  <si>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</si>
  <si>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</si>
  <si>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</si>
  <si>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</si>
  <si>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</si>
  <si>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</si>
  <si>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</si>
  <si>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</si>
  <si>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</si>
  <si>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</si>
  <si>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</si>
  <si>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</si>
  <si>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</si>
  <si>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</si>
  <si>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</si>
  <si>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</si>
  <si>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</si>
  <si>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</si>
  <si>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</si>
  <si>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</si>
  <si>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</si>
  <si>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</si>
  <si>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</si>
  <si>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</si>
  <si>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</si>
  <si>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</si>
  <si>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</si>
  <si>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</si>
  <si>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</si>
  <si>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</si>
  <si>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</si>
  <si>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</si>
  <si>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</si>
  <si>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</si>
  <si>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</si>
  <si>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</si>
  <si>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</si>
  <si>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</si>
  <si>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</si>
  <si>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</si>
  <si>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</si>
  <si>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</si>
  <si>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</si>
  <si>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</si>
  <si>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</si>
  <si>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</si>
  <si>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</si>
  <si>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</si>
  <si>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</si>
  <si>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</si>
  <si>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</si>
  <si>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</si>
  <si>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</si>
  <si>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</si>
  <si>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</si>
  <si>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</si>
  <si>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</si>
  <si>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</si>
  <si>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</si>
  <si>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</si>
  <si>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</si>
  <si>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</si>
  <si>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</si>
  <si>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</si>
  <si>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</si>
  <si>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</si>
  <si>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</si>
  <si>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</si>
  <si>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</si>
  <si>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</si>
  <si>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</si>
  <si>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</si>
  <si>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</si>
  <si>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</si>
  <si>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</si>
  <si>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</si>
  <si>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</si>
  <si>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</si>
  <si>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</si>
  <si>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</si>
  <si>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</si>
  <si>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</si>
  <si>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</si>
  <si>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</si>
  <si>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</si>
  <si>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</si>
  <si>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</si>
  <si>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</si>
  <si>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</si>
  <si>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</si>
  <si>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</si>
  <si>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</si>
  <si>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</si>
  <si>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</si>
  <si>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</si>
  <si>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</si>
  <si>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</si>
  <si>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</si>
  <si>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</si>
  <si>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</si>
  <si>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</si>
  <si>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</si>
  <si>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</si>
  <si>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</si>
  <si>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</si>
  <si>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</si>
  <si>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</si>
  <si>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</si>
  <si>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</si>
  <si>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</si>
  <si>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</si>
  <si>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</si>
  <si>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</si>
  <si>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</si>
  <si>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</si>
  <si>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</si>
  <si>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</si>
  <si>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</si>
  <si>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</si>
  <si>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</si>
  <si>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</si>
  <si>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</si>
  <si>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</si>
  <si>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</si>
  <si>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</si>
  <si>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</si>
  <si>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</si>
  <si>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</si>
  <si>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</si>
  <si>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</si>
  <si>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</si>
  <si>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</si>
  <si>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</si>
  <si>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</si>
  <si>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</si>
  <si>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</si>
  <si>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</si>
  <si>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</si>
  <si>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</si>
  <si>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</si>
  <si>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</si>
  <si>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</si>
  <si>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</si>
  <si>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</si>
  <si>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</si>
  <si>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</si>
  <si>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</si>
  <si>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</si>
  <si>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</si>
  <si>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</si>
  <si>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</si>
  <si>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</si>
  <si>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</si>
  <si>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</si>
  <si>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</si>
  <si>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</si>
  <si>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</si>
  <si>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</si>
  <si>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</si>
  <si>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</si>
  <si>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</si>
  <si>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</si>
  <si>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</si>
  <si>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</si>
  <si>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</si>
  <si>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</si>
  <si>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</si>
  <si>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</si>
  <si>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</si>
  <si>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</si>
  <si>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</si>
  <si>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</si>
  <si>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</si>
  <si>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</si>
  <si>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</si>
  <si>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</si>
  <si>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</si>
  <si>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</si>
  <si>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</si>
  <si>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</si>
  <si>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</si>
  <si>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</si>
  <si>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</si>
  <si>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</si>
  <si>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</si>
  <si>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</si>
  <si>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</si>
  <si>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</si>
  <si>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</si>
  <si>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</si>
  <si>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</si>
  <si>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</si>
  <si>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</si>
  <si>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</si>
  <si>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</si>
  <si>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</si>
  <si>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</si>
  <si>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</si>
  <si>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</si>
  <si>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</si>
  <si>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</si>
  <si>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</si>
  <si>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</si>
  <si>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</si>
  <si>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</si>
  <si>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</si>
  <si>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</si>
  <si>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</si>
  <si>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</si>
  <si>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</si>
  <si>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</si>
  <si>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</si>
  <si>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</si>
  <si>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</si>
  <si>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</si>
  <si>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</si>
  <si>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</si>
  <si>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</si>
  <si>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</si>
  <si>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</si>
  <si>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</si>
  <si>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</si>
  <si>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</si>
  <si>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</si>
  <si>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</si>
  <si>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</si>
  <si>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</si>
  <si>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</si>
  <si>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</si>
  <si>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</si>
  <si>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</si>
  <si>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</si>
  <si>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</si>
  <si>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</si>
  <si>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</si>
  <si>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</si>
  <si>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</si>
  <si>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</si>
  <si>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</si>
  <si>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</si>
  <si>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</si>
  <si>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</si>
  <si>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</si>
  <si>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</si>
  <si>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</si>
  <si>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</si>
  <si>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</si>
  <si>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</si>
  <si>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</si>
  <si>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</si>
  <si>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</si>
  <si>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</si>
  <si>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</si>
  <si>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</si>
  <si>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</si>
  <si>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</si>
  <si>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</si>
  <si>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</si>
  <si>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</si>
  <si>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</si>
  <si>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</si>
  <si>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</si>
  <si>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</si>
  <si>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</si>
  <si>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</si>
  <si>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</si>
  <si>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</si>
  <si>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</si>
  <si>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</si>
  <si>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</si>
  <si>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</si>
  <si>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</si>
  <si>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</si>
  <si>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</si>
  <si>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</si>
  <si>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</si>
  <si>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</si>
  <si>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</si>
  <si>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</si>
  <si>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</si>
  <si>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</si>
  <si>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</si>
  <si>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</si>
  <si>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</si>
  <si>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</si>
  <si>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</si>
  <si>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</si>
  <si>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</si>
  <si>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</si>
  <si>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</si>
  <si>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</si>
  <si>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</si>
  <si>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</si>
  <si>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</si>
  <si>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</si>
  <si>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</si>
  <si>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</si>
  <si>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</si>
  <si>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</si>
  <si>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</si>
  <si>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</si>
  <si>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</si>
  <si>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</si>
  <si>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</si>
  <si>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</si>
  <si>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</si>
  <si>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</si>
  <si>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</si>
  <si>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</si>
  <si>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</si>
  <si>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</si>
  <si>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</si>
  <si>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</si>
  <si>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</si>
  <si>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</si>
  <si>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</si>
  <si>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</si>
  <si>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</si>
  <si>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</si>
  <si>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</si>
  <si>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</si>
  <si>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</si>
  <si>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</si>
  <si>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</si>
  <si>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</si>
  <si>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</si>
  <si>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</si>
  <si>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</si>
  <si>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</si>
  <si>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</si>
  <si>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</si>
  <si>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</si>
  <si>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</si>
  <si>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</si>
  <si>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</si>
  <si>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</si>
  <si>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</si>
  <si>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</si>
  <si>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</si>
  <si>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</si>
  <si>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</si>
  <si>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</si>
  <si>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</si>
  <si>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</si>
  <si>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</si>
  <si>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</si>
  <si>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</si>
  <si>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</si>
  <si>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</si>
  <si>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</si>
  <si>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</si>
  <si>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</si>
  <si>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</si>
  <si>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</si>
  <si>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</si>
  <si>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</si>
  <si>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</si>
  <si>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</si>
  <si>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</si>
  <si>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</si>
  <si>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</si>
  <si>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</si>
  <si>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</si>
  <si>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</si>
  <si>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</si>
  <si>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</si>
  <si>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</si>
  <si>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</si>
  <si>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</si>
  <si>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</si>
  <si>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</si>
  <si>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</si>
  <si>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</si>
  <si>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</si>
  <si>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</si>
  <si>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</si>
  <si>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</si>
  <si>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</si>
  <si>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</si>
  <si>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</si>
  <si>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</si>
  <si>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</si>
  <si>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</si>
  <si>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</si>
  <si>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</si>
  <si>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</si>
  <si>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</si>
  <si>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</si>
  <si>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</si>
  <si>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</si>
  <si>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</si>
  <si>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</si>
  <si>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</si>
  <si>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</si>
  <si>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</si>
  <si>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</si>
  <si>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</si>
  <si>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</si>
  <si>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</si>
  <si>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</si>
  <si>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</si>
  <si>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</si>
  <si>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</si>
  <si>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</si>
  <si>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</si>
  <si>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</si>
  <si>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</si>
  <si>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</si>
  <si>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</si>
  <si>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</si>
  <si>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</si>
  <si>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</si>
  <si>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</si>
  <si>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</si>
  <si>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</si>
  <si>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</si>
  <si>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</si>
  <si>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</si>
  <si>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</si>
  <si>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</si>
  <si>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</si>
  <si>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</si>
  <si>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</si>
  <si>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</si>
  <si>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</si>
  <si>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</si>
  <si>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</si>
  <si>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</si>
  <si>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</si>
  <si>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</si>
  <si>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</si>
  <si>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</si>
  <si>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</si>
  <si>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</si>
  <si>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</si>
  <si>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</si>
  <si>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</si>
  <si>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</si>
  <si>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</si>
  <si>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</si>
  <si>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</si>
  <si>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</si>
  <si>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</si>
  <si>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</si>
  <si>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</si>
  <si>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</si>
  <si>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</si>
  <si>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</si>
  <si>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</si>
  <si>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</si>
  <si>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</si>
  <si>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</si>
  <si>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</si>
  <si>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</si>
  <si>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</si>
  <si>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</si>
  <si>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</si>
  <si>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</si>
  <si>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</si>
  <si>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</si>
  <si>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</si>
  <si>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</si>
  <si>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</si>
  <si>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</si>
  <si>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</si>
  <si>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</si>
  <si>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</si>
  <si>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</si>
  <si>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</si>
  <si>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</si>
  <si>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</si>
  <si>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</si>
  <si>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</si>
  <si>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</si>
  <si>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</si>
  <si>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</si>
  <si>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</si>
  <si>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</si>
  <si>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</si>
  <si>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</si>
  <si>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</si>
  <si>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</si>
  <si>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</si>
  <si>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</si>
  <si>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</si>
  <si>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</si>
  <si>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</si>
  <si>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</si>
  <si>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</si>
  <si>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</si>
  <si>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</si>
  <si>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</si>
  <si>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</si>
  <si>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</si>
  <si>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</si>
  <si>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</si>
  <si>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</si>
  <si>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</si>
  <si>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</si>
  <si>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</si>
  <si>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</si>
  <si>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</si>
  <si>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</si>
  <si>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</si>
  <si>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</si>
  <si>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</si>
  <si>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</si>
  <si>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</si>
  <si>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</si>
  <si>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</si>
  <si>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</si>
  <si>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</si>
  <si>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</si>
  <si>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</si>
  <si>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</si>
  <si>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</si>
  <si>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</si>
  <si>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</si>
  <si>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</si>
  <si>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</si>
  <si>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</si>
  <si>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</si>
  <si>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</si>
  <si>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</si>
  <si>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</si>
  <si>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</si>
  <si>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</si>
  <si>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</si>
  <si>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</si>
  <si>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</si>
  <si>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</si>
  <si>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</si>
  <si>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</si>
  <si>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</si>
  <si>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</si>
  <si>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</si>
  <si>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</si>
  <si>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</si>
  <si>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</si>
  <si>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</si>
  <si>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</si>
  <si>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</si>
  <si>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</si>
  <si>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</si>
  <si>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</si>
  <si>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</si>
  <si>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</si>
  <si>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</si>
  <si>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</si>
  <si>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</si>
  <si>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</si>
  <si>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</si>
  <si>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</si>
  <si>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</si>
  <si>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</si>
  <si>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</si>
  <si>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</si>
  <si>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</si>
  <si>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</si>
  <si>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</si>
  <si>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</si>
  <si>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</si>
  <si>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</si>
  <si>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</si>
  <si>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</si>
  <si>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</si>
  <si>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</si>
  <si>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</si>
  <si>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</si>
  <si>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</si>
  <si>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</si>
  <si>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</si>
  <si>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</si>
  <si>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</si>
  <si>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</si>
  <si>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</si>
  <si>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</si>
  <si>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</si>
  <si>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</si>
  <si>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</si>
  <si>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</si>
  <si>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</si>
  <si>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</si>
  <si>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</si>
  <si>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</si>
  <si>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</si>
  <si>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</si>
  <si>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</si>
  <si>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</si>
  <si>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</si>
  <si>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</si>
  <si>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</si>
  <si>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</si>
  <si>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</si>
  <si>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</si>
  <si>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</si>
  <si>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</si>
  <si>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</si>
  <si>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</si>
  <si>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</si>
  <si>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</si>
  <si>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</si>
  <si>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</si>
  <si>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</si>
  <si>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</si>
  <si>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</si>
  <si>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</si>
  <si>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</si>
  <si>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</si>
  <si>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</si>
  <si>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</si>
  <si>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</si>
  <si>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</si>
  <si>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</si>
  <si>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</si>
  <si>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</si>
  <si>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</si>
  <si>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</si>
  <si>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</si>
  <si>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</si>
  <si>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</si>
  <si>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</si>
  <si>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</si>
  <si>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</si>
  <si>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</si>
  <si>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</si>
  <si>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</si>
  <si>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</si>
  <si>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</si>
  <si>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</si>
  <si>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</si>
  <si>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</si>
  <si>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</si>
  <si>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</si>
  <si>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</si>
  <si>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</si>
  <si>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</si>
  <si>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</si>
  <si>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</si>
  <si>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</si>
  <si>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</si>
  <si>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</si>
  <si>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</si>
  <si>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</si>
  <si>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</si>
  <si>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</si>
  <si>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</si>
  <si>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</si>
  <si>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</si>
  <si>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</si>
  <si>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</si>
  <si>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</si>
  <si>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</si>
  <si>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</si>
  <si>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</si>
  <si>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</si>
  <si>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</si>
  <si>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</si>
  <si>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</si>
  <si>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</si>
  <si>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</si>
  <si>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</si>
  <si>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</si>
  <si>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</si>
  <si>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</si>
  <si>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</si>
  <si>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</si>
  <si>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</si>
  <si>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</si>
  <si>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</si>
  <si>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</si>
  <si>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</si>
  <si>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</si>
  <si>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</si>
  <si>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</si>
  <si>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</si>
  <si>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</si>
  <si>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</si>
  <si>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</si>
  <si>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</si>
  <si>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</si>
  <si>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</si>
  <si>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</si>
  <si>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</si>
  <si>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</si>
  <si>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</si>
  <si>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</si>
  <si>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</si>
  <si>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</si>
  <si>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</si>
  <si>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</si>
  <si>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</si>
  <si>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</si>
  <si>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</si>
  <si>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</si>
  <si>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</si>
  <si>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</si>
  <si>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</si>
  <si>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</si>
  <si>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</si>
  <si>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</si>
  <si>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</si>
  <si>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</si>
  <si>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</si>
  <si>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</si>
  <si>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</si>
  <si>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</si>
  <si>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</si>
  <si>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</si>
  <si>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</si>
  <si>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</si>
  <si>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</si>
  <si>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</si>
  <si>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</si>
  <si>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</si>
  <si>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</si>
  <si>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</si>
  <si>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</si>
  <si>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</si>
  <si>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</si>
  <si>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</si>
  <si>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</si>
  <si>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</si>
  <si>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</si>
  <si>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</si>
  <si>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</si>
  <si>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</si>
  <si>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</si>
  <si>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</si>
  <si>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</si>
  <si>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</si>
  <si>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</si>
  <si>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</si>
  <si>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</si>
  <si>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</si>
  <si>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</si>
  <si>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</si>
  <si>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</si>
  <si>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</si>
  <si>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</si>
  <si>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</si>
  <si>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</si>
  <si>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</si>
  <si>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</si>
  <si>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</si>
  <si>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</si>
  <si>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</si>
  <si>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</si>
  <si>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</si>
  <si>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</si>
  <si>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</si>
  <si>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</si>
  <si>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</si>
  <si>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</si>
  <si>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</si>
  <si>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</si>
  <si>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</si>
  <si>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</si>
  <si>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</si>
  <si>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</si>
  <si>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</si>
  <si>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</si>
  <si>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</si>
  <si>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</si>
  <si>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</si>
  <si>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</si>
  <si>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</si>
  <si>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</si>
  <si>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</si>
  <si>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</si>
  <si>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</si>
  <si>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</si>
  <si>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</si>
  <si>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</si>
  <si>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</si>
  <si>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</si>
  <si>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</si>
  <si>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</si>
  <si>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</si>
  <si>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</si>
  <si>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</si>
  <si>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</si>
  <si>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</si>
  <si>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</si>
  <si>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</si>
  <si>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</si>
  <si>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</si>
  <si>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</si>
  <si>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</si>
  <si>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</si>
  <si>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</si>
  <si>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</si>
  <si>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</si>
  <si>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</si>
  <si>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</si>
  <si>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</si>
  <si>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</si>
  <si>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</si>
  <si>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</si>
  <si>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</si>
  <si>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</si>
  <si>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</si>
  <si>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</si>
  <si>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</si>
  <si>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</si>
  <si>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</si>
  <si>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</si>
  <si>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</si>
  <si>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</si>
  <si>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</si>
  <si>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</si>
  <si>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</si>
  <si>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</si>
  <si>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</si>
  <si>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</si>
  <si>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</si>
  <si>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</si>
  <si>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</si>
  <si>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</si>
  <si>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</si>
  <si>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</si>
  <si>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</si>
  <si>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</si>
  <si>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</si>
  <si>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</si>
  <si>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</si>
  <si>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</si>
  <si>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</si>
  <si>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</si>
  <si>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</si>
  <si>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</si>
  <si>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</si>
  <si>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</si>
  <si>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</si>
  <si>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</si>
  <si>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</si>
  <si>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</si>
  <si>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</si>
  <si>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</si>
  <si>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</si>
  <si>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</si>
  <si>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</si>
  <si>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</si>
  <si>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</si>
  <si>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</si>
  <si>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</si>
  <si>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</si>
  <si>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</si>
  <si>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</si>
  <si>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</si>
  <si>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</si>
  <si>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</si>
  <si>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</si>
  <si>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</si>
  <si>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</si>
  <si>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</si>
  <si>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</si>
  <si>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</si>
  <si>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</si>
  <si>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</si>
  <si>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</si>
  <si>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</si>
  <si>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</si>
  <si>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</si>
  <si>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</si>
  <si>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</si>
  <si>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</si>
  <si>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</si>
  <si>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</si>
  <si>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</si>
  <si>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</si>
  <si>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</si>
  <si>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</si>
  <si>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</si>
  <si>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</si>
  <si>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</si>
  <si>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</si>
  <si>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</si>
  <si>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</si>
  <si>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</si>
  <si>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</si>
  <si>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</si>
  <si>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</si>
  <si>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</si>
  <si>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</si>
  <si>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</si>
  <si>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</si>
  <si>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</si>
  <si>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</si>
  <si>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</si>
  <si>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</si>
  <si>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</si>
  <si>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</si>
  <si>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</si>
  <si>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</si>
  <si>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</si>
  <si>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</si>
  <si>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</si>
  <si>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</si>
  <si>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</si>
  <si>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</si>
  <si>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</si>
  <si>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</si>
  <si>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</si>
  <si>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</si>
  <si>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</si>
  <si>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</si>
  <si>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</si>
  <si>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</si>
  <si>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</si>
  <si>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</si>
  <si>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</si>
  <si>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</si>
  <si>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</si>
  <si>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</si>
  <si>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</si>
  <si>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</si>
  <si>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</si>
  <si>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</si>
  <si>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</si>
  <si>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</si>
  <si>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</si>
  <si>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</si>
  <si>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</si>
  <si>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</si>
  <si>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</si>
  <si>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</si>
  <si>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</si>
  <si>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</si>
  <si>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</si>
  <si>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</si>
  <si>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</si>
  <si>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</si>
  <si>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</si>
  <si>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</si>
  <si>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</si>
  <si>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</si>
  <si>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</si>
  <si>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</si>
  <si>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</si>
  <si>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</si>
  <si>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</si>
  <si>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</si>
  <si>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</si>
  <si>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</si>
  <si>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</si>
  <si>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</si>
  <si>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</si>
  <si>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</si>
  <si>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</si>
  <si>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</si>
  <si>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</si>
  <si>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</si>
  <si>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</si>
  <si>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</si>
  <si>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</si>
  <si>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</si>
  <si>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</si>
  <si>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</si>
  <si>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</si>
  <si>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</si>
  <si>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</si>
  <si>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</si>
  <si>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</si>
  <si>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</si>
  <si>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</si>
  <si>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</si>
  <si>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</si>
  <si>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</si>
  <si>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</si>
  <si>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</si>
  <si>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</si>
  <si>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</si>
  <si>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</si>
  <si>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</si>
  <si>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</si>
  <si>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</si>
  <si>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</si>
  <si>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</si>
  <si>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</si>
  <si>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</si>
  <si>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</si>
  <si>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</si>
  <si>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</si>
  <si>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</si>
  <si>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</si>
  <si>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</si>
  <si>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</si>
  <si>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</si>
  <si>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</si>
  <si>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</si>
  <si>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</si>
  <si>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</si>
  <si>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</si>
  <si>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</si>
  <si>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</si>
  <si>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</si>
  <si>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</si>
  <si>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</si>
  <si>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</si>
  <si>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</si>
  <si>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</si>
  <si>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</si>
  <si>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</si>
  <si>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</si>
  <si>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</si>
  <si>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</si>
  <si>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</si>
  <si>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</si>
  <si>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</si>
  <si>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</si>
  <si>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</si>
  <si>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</si>
  <si>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</si>
  <si>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</si>
  <si>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</si>
  <si>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</si>
  <si>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</si>
  <si>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</si>
  <si>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</si>
  <si>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</si>
  <si>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</si>
  <si>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</si>
  <si>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</si>
  <si>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</si>
  <si>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</si>
  <si>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</si>
  <si>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</si>
  <si>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</si>
  <si>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</si>
  <si>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</si>
  <si>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</si>
  <si>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</si>
  <si>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</si>
  <si>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</si>
  <si>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</si>
  <si>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</si>
  <si>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</si>
  <si>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</si>
  <si>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</si>
  <si>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</si>
  <si>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</si>
  <si>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</si>
  <si>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</si>
  <si>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</si>
  <si>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</si>
  <si>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</si>
  <si>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</si>
  <si>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</si>
  <si>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</si>
  <si>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</si>
  <si>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</si>
  <si>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</si>
  <si>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</si>
  <si>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</si>
  <si>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</si>
  <si>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</si>
  <si>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</si>
  <si>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</si>
  <si>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</si>
  <si>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</si>
  <si>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</si>
  <si>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</si>
  <si>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</si>
  <si>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</si>
  <si>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</si>
  <si>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</si>
  <si>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</si>
  <si>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</si>
  <si>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</si>
  <si>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</si>
  <si>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</si>
  <si>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</si>
  <si>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</si>
  <si>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</si>
  <si>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</si>
  <si>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</si>
  <si>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</si>
  <si>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</si>
  <si>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</si>
  <si>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</si>
  <si>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</si>
  <si>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</si>
  <si>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</si>
  <si>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</si>
  <si>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</si>
  <si>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</si>
  <si>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</si>
  <si>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</si>
  <si>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</si>
  <si>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</si>
  <si>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</si>
  <si>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</si>
  <si>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</si>
  <si>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</si>
  <si>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</si>
  <si>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</si>
  <si>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</si>
  <si>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</si>
  <si>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</si>
  <si>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</si>
  <si>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</si>
  <si>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</si>
  <si>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</si>
  <si>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</si>
  <si>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</si>
  <si>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</si>
  <si>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</si>
  <si>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</si>
  <si>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</si>
  <si>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</si>
  <si>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</si>
  <si>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</si>
  <si>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</si>
  <si>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</si>
  <si>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</si>
  <si>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</si>
  <si>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</si>
  <si>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</si>
  <si>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</si>
  <si>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</si>
  <si>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</si>
  <si>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</si>
  <si>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</si>
  <si>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</si>
  <si>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</si>
  <si>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</si>
  <si>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</si>
  <si>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</si>
  <si>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</si>
  <si>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</si>
  <si>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</si>
  <si>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</si>
  <si>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</si>
  <si>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</si>
  <si>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</si>
  <si>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</si>
  <si>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</si>
  <si>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</si>
  <si>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</si>
  <si>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</si>
  <si>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</si>
  <si>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</si>
  <si>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</si>
  <si>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</si>
  <si>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</si>
  <si>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</si>
  <si>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</si>
  <si>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</si>
  <si>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</si>
  <si>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</si>
  <si>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</si>
  <si>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</si>
  <si>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</si>
  <si>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</si>
  <si>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</si>
  <si>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</si>
  <si>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</si>
  <si>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</si>
  <si>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</si>
  <si>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</si>
  <si>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</si>
  <si>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</si>
  <si>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</si>
  <si>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</si>
  <si>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</si>
  <si>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</si>
  <si>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</si>
  <si>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</si>
  <si>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</si>
  <si>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</si>
  <si>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</si>
  <si>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</si>
  <si>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</si>
  <si>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</si>
  <si>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</si>
  <si>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</si>
  <si>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</si>
  <si>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</si>
  <si>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</si>
  <si>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</si>
  <si>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</si>
  <si>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</si>
  <si>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</si>
  <si>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</si>
  <si>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</si>
  <si>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</si>
  <si>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</si>
  <si>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</si>
  <si>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</si>
  <si>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</si>
  <si>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</si>
  <si>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</si>
  <si>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</si>
  <si>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</si>
  <si>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</si>
  <si>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</si>
  <si>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</si>
  <si>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</si>
  <si>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</si>
  <si>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</si>
  <si>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</si>
  <si>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</si>
  <si>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</si>
  <si>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</si>
  <si>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</si>
  <si>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</si>
  <si>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</si>
  <si>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</si>
  <si>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</si>
  <si>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</si>
  <si>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</si>
  <si>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</si>
  <si>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</si>
  <si>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</si>
  <si>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</si>
  <si>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</si>
  <si>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</si>
  <si>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</si>
  <si>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</si>
  <si>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</si>
  <si>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</si>
  <si>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</si>
  <si>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</si>
  <si>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</si>
  <si>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</si>
  <si>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</si>
  <si>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</si>
  <si>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</si>
  <si>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</si>
  <si>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</si>
  <si>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</si>
  <si>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</si>
  <si>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</si>
  <si>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</si>
  <si>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</si>
  <si>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</si>
  <si>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</si>
  <si>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</si>
  <si>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</si>
  <si>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</si>
  <si>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</si>
  <si>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</si>
  <si>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</si>
  <si>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</si>
  <si>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</si>
  <si>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</si>
  <si>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</si>
  <si>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</si>
  <si>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</si>
  <si>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</si>
  <si>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</si>
  <si>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</si>
  <si>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</si>
  <si>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</si>
  <si>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</si>
  <si>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</si>
  <si>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</si>
  <si>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</si>
  <si>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</si>
  <si>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</si>
  <si>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</si>
  <si>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</si>
  <si>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</si>
  <si>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</si>
  <si>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</si>
  <si>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</si>
  <si>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</si>
  <si>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</si>
  <si>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</si>
  <si>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</si>
  <si>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</si>
  <si>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</si>
  <si>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</si>
  <si>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</si>
  <si>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</si>
  <si>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</si>
  <si>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</si>
  <si>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</si>
  <si>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</si>
  <si>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</si>
  <si>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</si>
  <si>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</si>
  <si>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</si>
  <si>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</si>
  <si>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</si>
  <si>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</si>
  <si>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</si>
  <si>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</si>
  <si>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</si>
  <si>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</si>
  <si>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</si>
  <si>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</si>
  <si>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</si>
  <si>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</si>
  <si>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</si>
  <si>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</si>
  <si>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</si>
  <si>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</si>
  <si>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</si>
  <si>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</si>
  <si>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</si>
  <si>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</si>
  <si>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</si>
  <si>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</si>
  <si>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</si>
  <si>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</si>
  <si>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</si>
  <si>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</si>
  <si>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</si>
  <si>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</si>
  <si>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</si>
  <si>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</si>
  <si>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</si>
  <si>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</si>
  <si>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</si>
  <si>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</si>
  <si>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</si>
  <si>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</si>
  <si>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</si>
  <si>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</si>
  <si>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</si>
  <si>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</si>
  <si>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</si>
  <si>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</si>
  <si>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</si>
  <si>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</si>
  <si>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</si>
  <si>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</si>
  <si>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</si>
  <si>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</si>
  <si>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</si>
  <si>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</si>
  <si>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</si>
  <si>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</si>
  <si>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</si>
  <si>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</si>
  <si>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</si>
  <si>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</si>
  <si>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</si>
  <si>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</si>
  <si>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</si>
  <si>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</si>
  <si>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</si>
  <si>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</si>
  <si>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</si>
  <si>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</si>
  <si>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</si>
  <si>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</si>
  <si>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</si>
  <si>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</si>
  <si>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</si>
  <si>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</si>
  <si>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</si>
  <si>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</si>
  <si>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</si>
  <si>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</si>
  <si>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</si>
  <si>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</si>
  <si>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</si>
  <si>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</si>
  <si>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</si>
  <si>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</si>
  <si>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</si>
  <si>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</si>
  <si>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</si>
  <si>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</si>
  <si>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</si>
  <si>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</si>
  <si>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</si>
  <si>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</si>
  <si>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</si>
  <si>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</si>
  <si>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</si>
  <si>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</si>
  <si>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</si>
  <si>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</si>
  <si>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</si>
  <si>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</si>
  <si>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</si>
  <si>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</si>
  <si>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</si>
  <si>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</si>
  <si>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</si>
  <si>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</si>
  <si>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</si>
  <si>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</si>
  <si>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</si>
  <si>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</si>
  <si>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</si>
  <si>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</si>
  <si>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</si>
  <si>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</si>
  <si>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</si>
  <si>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</si>
  <si>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</si>
  <si>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</si>
  <si>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</si>
  <si>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</si>
  <si>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</si>
  <si>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</si>
  <si>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</si>
  <si>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</si>
  <si>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</si>
  <si>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</si>
  <si>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</si>
  <si>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</si>
  <si>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</si>
  <si>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</si>
  <si>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</si>
  <si>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</si>
  <si>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</si>
  <si>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</si>
  <si>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</si>
  <si>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</si>
  <si>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</si>
  <si>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</si>
  <si>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</si>
  <si>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</si>
  <si>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</si>
  <si>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</si>
  <si>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</si>
  <si>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</si>
  <si>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</si>
  <si>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</si>
  <si>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</si>
  <si>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</si>
  <si>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</si>
  <si>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</si>
  <si>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</si>
  <si>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</si>
  <si>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</si>
  <si>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</si>
  <si>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</si>
  <si>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</si>
  <si>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</si>
  <si>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</si>
  <si>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</si>
  <si>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</si>
  <si>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</si>
  <si>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</si>
  <si>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</si>
  <si>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</si>
  <si>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</si>
  <si>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</si>
  <si>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</si>
  <si>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</si>
  <si>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</si>
  <si>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</si>
  <si>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</si>
  <si>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</si>
  <si>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</si>
  <si>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</si>
  <si>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</si>
  <si>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</si>
  <si>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</si>
  <si>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</si>
  <si>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</si>
  <si>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</si>
  <si>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</si>
  <si>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</si>
  <si>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</si>
  <si>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</si>
  <si>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</si>
  <si>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</si>
  <si>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</si>
  <si>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</si>
  <si>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</si>
  <si>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</si>
  <si>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</si>
  <si>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</si>
  <si>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</si>
  <si>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</si>
  <si>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</si>
  <si>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</si>
  <si>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</si>
  <si>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</si>
  <si>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</si>
  <si>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</si>
  <si>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</si>
  <si>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</si>
  <si>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</si>
  <si>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</si>
  <si>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</si>
  <si>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</si>
  <si>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</si>
  <si>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</si>
  <si>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</si>
  <si>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</si>
  <si>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</si>
  <si>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</si>
  <si>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</si>
  <si>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</si>
  <si>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</si>
  <si>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</si>
  <si>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</si>
  <si>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</si>
  <si>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</si>
  <si>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</si>
  <si>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</si>
  <si>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</si>
  <si>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</si>
  <si>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</si>
  <si>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</si>
  <si>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</si>
  <si>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</si>
  <si>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</si>
  <si>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</si>
  <si>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</si>
  <si>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</si>
  <si>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</si>
  <si>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</si>
  <si>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</si>
  <si>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</si>
  <si>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</si>
  <si>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</si>
  <si>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</si>
  <si>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</si>
  <si>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</si>
  <si>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</si>
  <si>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</si>
  <si>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</si>
  <si>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</si>
  <si>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</si>
  <si>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</si>
  <si>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</si>
  <si>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</si>
  <si>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</si>
  <si>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</si>
  <si>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</si>
  <si>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</si>
  <si>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</si>
  <si>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</si>
  <si>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</si>
  <si>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</si>
  <si>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</si>
  <si>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</si>
  <si>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</si>
  <si>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</si>
  <si>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</si>
  <si>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</si>
  <si>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</si>
  <si>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</si>
  <si>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</si>
  <si>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</si>
  <si>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</si>
  <si>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</si>
  <si>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</si>
  <si>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</si>
  <si>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</si>
  <si>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</si>
  <si>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</si>
  <si>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</si>
  <si>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</si>
  <si>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</si>
  <si>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</si>
  <si>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</si>
  <si>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</si>
  <si>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</si>
  <si>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</si>
  <si>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</si>
  <si>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</si>
  <si>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</si>
  <si>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</si>
  <si>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</si>
  <si>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</si>
  <si>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</si>
  <si>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</si>
  <si>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</si>
  <si>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</si>
  <si>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</si>
  <si>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</si>
  <si>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</si>
  <si>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</si>
  <si>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</si>
  <si>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</si>
  <si>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</si>
  <si>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</si>
  <si>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</si>
  <si>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</si>
  <si>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</si>
  <si>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</si>
  <si>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</si>
  <si>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</si>
  <si>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</si>
  <si>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</si>
  <si>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</si>
  <si>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</si>
  <si>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</si>
  <si>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</si>
  <si>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</si>
  <si>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</si>
  <si>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</si>
  <si>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</si>
  <si>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</si>
  <si>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</si>
  <si>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</si>
  <si>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</si>
  <si>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</si>
  <si>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</si>
  <si>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</si>
  <si>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</si>
  <si>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</si>
  <si>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</si>
  <si>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</si>
  <si>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</si>
  <si>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</si>
  <si>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</si>
  <si>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</si>
  <si>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</si>
  <si>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</si>
  <si>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</si>
  <si>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</si>
  <si>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</si>
  <si>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</si>
  <si>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</si>
  <si>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</si>
  <si>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</si>
  <si>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</si>
  <si>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</si>
  <si>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</si>
  <si>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</si>
  <si>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</si>
  <si>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</si>
  <si>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</si>
  <si>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</si>
  <si>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</si>
  <si>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</si>
  <si>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</si>
  <si>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</si>
  <si>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</si>
  <si>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</si>
  <si>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</si>
  <si>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</si>
  <si>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</si>
  <si>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</si>
  <si>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</si>
  <si>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</si>
  <si>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</si>
  <si>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</si>
  <si>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</si>
  <si>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</si>
  <si>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</si>
  <si>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</si>
  <si>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</si>
  <si>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</si>
  <si>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</si>
  <si>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</si>
  <si>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</si>
  <si>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</si>
  <si>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</si>
  <si>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</si>
  <si>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</si>
  <si>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</si>
  <si>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</si>
  <si>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</si>
  <si>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</si>
  <si>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</si>
  <si>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</si>
  <si>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</si>
  <si>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</si>
  <si>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</si>
  <si>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</si>
  <si>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</si>
  <si>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</si>
  <si>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</si>
  <si>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</si>
  <si>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</si>
  <si>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</si>
  <si>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</si>
  <si>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</si>
  <si>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</si>
  <si>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</si>
  <si>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</si>
  <si>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</si>
  <si>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</si>
  <si>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</si>
  <si>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</si>
  <si>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</si>
  <si>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</si>
  <si>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</si>
  <si>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</si>
  <si>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</si>
  <si>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</si>
  <si>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</si>
  <si>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</si>
  <si>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</si>
  <si>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</si>
  <si>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</si>
  <si>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</si>
  <si>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</si>
  <si>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</si>
  <si>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</si>
  <si>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</si>
  <si>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</si>
  <si>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</si>
  <si>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</si>
  <si>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</si>
  <si>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</si>
  <si>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</si>
  <si>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</si>
  <si>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</si>
  <si>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</si>
  <si>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</si>
  <si>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</si>
  <si>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</si>
  <si>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</si>
  <si>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</si>
  <si>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</si>
  <si>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</si>
  <si>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</si>
  <si>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</si>
  <si>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</si>
  <si>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</si>
  <si>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</si>
  <si>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</si>
  <si>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</si>
  <si>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</si>
  <si>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</si>
  <si>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</si>
  <si>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</si>
  <si>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</si>
  <si>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</si>
  <si>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</si>
  <si>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</si>
  <si>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</si>
  <si>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</si>
  <si>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</si>
  <si>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</si>
  <si>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</si>
  <si>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</si>
  <si>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</si>
  <si>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</si>
  <si>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</si>
  <si>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</si>
  <si>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</si>
  <si>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</si>
  <si>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</si>
  <si>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</si>
  <si>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</si>
  <si>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</si>
  <si>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</si>
  <si>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</si>
  <si>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</si>
  <si>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</si>
  <si>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</si>
  <si>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</si>
  <si>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</si>
  <si>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</si>
  <si>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</si>
  <si>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</si>
  <si>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</si>
  <si>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</si>
  <si>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</si>
  <si>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</si>
  <si>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</si>
  <si>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</si>
  <si>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</si>
  <si>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</si>
  <si>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</si>
  <si>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</si>
  <si>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</si>
  <si>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</si>
  <si>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</si>
  <si>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</si>
  <si>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</si>
  <si>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</si>
  <si>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</si>
  <si>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</si>
  <si>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</si>
  <si>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</si>
  <si>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</si>
  <si>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</si>
  <si>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</si>
  <si>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</si>
  <si>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</si>
  <si>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</si>
  <si>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</si>
  <si>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</si>
  <si>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</si>
  <si>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</si>
  <si>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</si>
  <si>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</si>
  <si>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</si>
  <si>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</si>
  <si>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</si>
  <si>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</si>
  <si>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</si>
  <si>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</si>
  <si>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</si>
  <si>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</si>
  <si>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</si>
  <si>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</si>
  <si>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</si>
  <si>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</si>
  <si>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</si>
  <si>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</si>
  <si>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</si>
  <si>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</si>
  <si>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</si>
  <si>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</si>
  <si>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</si>
  <si>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</si>
  <si>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</si>
  <si>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</si>
  <si>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</si>
  <si>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</si>
  <si>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</si>
  <si>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</si>
  <si>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</si>
  <si>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</si>
  <si>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</si>
  <si>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</si>
  <si>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</si>
  <si>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</si>
  <si>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</si>
  <si>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</si>
  <si>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</si>
  <si>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</si>
  <si>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</si>
  <si>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</si>
  <si>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</si>
  <si>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</si>
  <si>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</si>
  <si>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</si>
  <si>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</si>
  <si>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</si>
  <si>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</si>
  <si>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</si>
  <si>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</si>
  <si>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</si>
  <si>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</si>
  <si>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</si>
  <si>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</si>
  <si>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</si>
  <si>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</si>
  <si>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</si>
  <si>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</si>
  <si>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</si>
  <si>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</si>
  <si>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</si>
  <si>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</si>
  <si>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</si>
  <si>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</si>
  <si>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</si>
  <si>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</si>
  <si>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</si>
  <si>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</si>
  <si>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</si>
  <si>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</si>
  <si>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</si>
  <si>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</si>
  <si>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</si>
  <si>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</si>
  <si>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</si>
  <si>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</si>
  <si>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</si>
  <si>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</si>
  <si>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</si>
  <si>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</si>
  <si>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</si>
  <si>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</si>
  <si>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</si>
  <si>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</si>
  <si>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</si>
  <si>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</si>
  <si>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</si>
  <si>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</si>
  <si>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</si>
  <si>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</si>
  <si>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</si>
  <si>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</si>
  <si>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</si>
  <si>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</si>
  <si>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</si>
  <si>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</si>
  <si>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</si>
  <si>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</si>
  <si>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</si>
  <si>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</si>
  <si>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</si>
  <si>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</si>
  <si>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</si>
  <si>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</si>
  <si>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</si>
  <si>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</si>
  <si>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</si>
  <si>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</si>
  <si>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</si>
  <si>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</si>
  <si>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</si>
  <si>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</si>
  <si>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</si>
  <si>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</si>
  <si>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</si>
  <si>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</si>
  <si>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</si>
  <si>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</si>
  <si>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</si>
  <si>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</si>
  <si>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</si>
  <si>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</si>
  <si>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</si>
  <si>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</si>
  <si>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</si>
  <si>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</si>
  <si>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</si>
  <si>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</si>
  <si>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</si>
  <si>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</si>
  <si>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</si>
  <si>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</si>
  <si>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</si>
  <si>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</si>
  <si>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</si>
  <si>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</si>
  <si>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</si>
  <si>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</si>
  <si>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</si>
  <si>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</si>
  <si>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</si>
  <si>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</si>
  <si>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</si>
  <si>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</si>
  <si>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</si>
  <si>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</si>
  <si>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</si>
  <si>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</si>
  <si>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</si>
  <si>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</si>
  <si>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</si>
  <si>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</si>
  <si>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</si>
  <si>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</si>
  <si>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</si>
  <si>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</si>
  <si>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</si>
  <si>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</si>
  <si>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</si>
  <si>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</si>
  <si>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</si>
  <si>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</si>
  <si>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</si>
  <si>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</si>
  <si>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</si>
  <si>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</si>
  <si>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</si>
  <si>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</si>
  <si>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</si>
  <si>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</si>
  <si>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</si>
  <si>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</si>
  <si>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</si>
  <si>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</si>
  <si>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</si>
  <si>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</si>
  <si>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</si>
  <si>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</si>
  <si>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</si>
  <si>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</si>
  <si>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</si>
  <si>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</si>
  <si>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</si>
  <si>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</si>
  <si>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</si>
  <si>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</si>
  <si>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</si>
  <si>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</si>
  <si>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</si>
  <si>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</si>
  <si>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</si>
  <si>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</si>
  <si>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</si>
  <si>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</si>
  <si>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</si>
  <si>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</si>
  <si>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</si>
  <si>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</si>
  <si>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</si>
  <si>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</si>
  <si>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</si>
  <si>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</si>
  <si>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</si>
  <si>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</si>
  <si>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</si>
  <si>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</si>
  <si>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</si>
  <si>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</si>
  <si>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</si>
  <si>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</si>
  <si>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</si>
  <si>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</si>
  <si>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</si>
  <si>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</si>
  <si>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</si>
  <si>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</si>
  <si>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</si>
  <si>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</si>
  <si>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</si>
  <si>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</si>
  <si>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</si>
  <si>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</si>
  <si>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</si>
  <si>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</si>
  <si>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</si>
  <si>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</si>
  <si>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</si>
  <si>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</si>
  <si>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</si>
  <si>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</si>
  <si>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</si>
  <si>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</si>
  <si>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</si>
  <si>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</si>
  <si>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</si>
  <si>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</si>
  <si>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</si>
  <si>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</si>
  <si>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</si>
  <si>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</si>
  <si>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</si>
  <si>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</si>
  <si>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</si>
  <si>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</si>
  <si>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</si>
  <si>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</si>
  <si>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</si>
  <si>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</si>
  <si>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</si>
  <si>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</si>
  <si>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</si>
  <si>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</si>
  <si>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</si>
  <si>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</si>
  <si>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</si>
  <si>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</si>
  <si>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</si>
  <si>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</si>
  <si>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</si>
  <si>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</si>
  <si>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</si>
  <si>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</si>
  <si>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</si>
  <si>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</si>
  <si>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</si>
  <si>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</si>
  <si>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</si>
  <si>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</si>
  <si>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</si>
  <si>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</si>
  <si>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</si>
  <si>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</si>
  <si>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</si>
  <si>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</si>
  <si>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</si>
  <si>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</si>
  <si>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</si>
  <si>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</si>
  <si>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</si>
  <si>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</si>
  <si>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</si>
  <si>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</si>
  <si>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</si>
  <si>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</si>
  <si>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</si>
  <si>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</si>
  <si>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</si>
  <si>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</si>
  <si>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</si>
  <si>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</si>
  <si>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</si>
  <si>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</si>
  <si>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</si>
  <si>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</si>
  <si>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</si>
  <si>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</si>
  <si>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</si>
  <si>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</si>
  <si>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</si>
  <si>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</si>
  <si>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</si>
  <si>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</si>
  <si>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</si>
  <si>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</si>
  <si>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</si>
  <si>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</si>
  <si>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</si>
  <si>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</si>
  <si>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</si>
  <si>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</si>
  <si>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</si>
  <si>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</si>
  <si>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</si>
  <si>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</si>
  <si>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</si>
  <si>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</si>
  <si>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</si>
  <si>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</si>
  <si>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</si>
  <si>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</si>
  <si>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</si>
  <si>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</si>
  <si>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</si>
  <si>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</si>
  <si>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</si>
  <si>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</si>
  <si>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</si>
  <si>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</si>
  <si>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</si>
  <si>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</si>
  <si>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</si>
  <si>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</si>
  <si>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</si>
  <si>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</si>
  <si>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</si>
  <si>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</si>
  <si>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</si>
  <si>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</si>
  <si>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</si>
  <si>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</si>
  <si>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</si>
  <si>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</si>
  <si>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</si>
  <si>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</si>
  <si>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</si>
  <si>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</si>
  <si>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</si>
  <si>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</si>
  <si>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</si>
  <si>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</si>
  <si>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</si>
  <si>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</si>
  <si>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</si>
  <si>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</si>
  <si>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</si>
  <si>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</si>
  <si>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</si>
  <si>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</si>
  <si>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</si>
  <si>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</si>
  <si>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</si>
  <si>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</si>
  <si>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</si>
  <si>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</si>
  <si>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</si>
  <si>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</si>
  <si>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</si>
  <si>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</si>
  <si>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</si>
  <si>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</si>
  <si>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</si>
  <si>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</si>
  <si>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</si>
  <si>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</si>
  <si>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</si>
  <si>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</si>
  <si>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</si>
  <si>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</si>
  <si>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</si>
  <si>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</si>
  <si>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</si>
  <si>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</si>
  <si>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</si>
  <si>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</si>
  <si>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</si>
  <si>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</si>
  <si>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</si>
  <si>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</si>
  <si>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</si>
  <si>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</si>
  <si>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</si>
  <si>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</si>
  <si>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</si>
  <si>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</si>
  <si>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</si>
  <si>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</si>
  <si>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</si>
  <si>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</si>
  <si>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</si>
  <si>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</si>
  <si>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</si>
  <si>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</si>
  <si>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</si>
  <si>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</si>
  <si>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</si>
  <si>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</si>
  <si>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</si>
  <si>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</si>
  <si>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</si>
  <si>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</si>
  <si>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</si>
  <si>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</si>
  <si>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</si>
  <si>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</si>
  <si>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</si>
  <si>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</si>
  <si>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</si>
  <si>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</si>
  <si>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</si>
  <si>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</si>
  <si>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</si>
  <si>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</si>
  <si>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</si>
  <si>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</si>
  <si>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</si>
  <si>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</si>
  <si>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</si>
  <si>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</si>
  <si>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</si>
  <si>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</si>
  <si>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</si>
  <si>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</si>
  <si>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</si>
  <si>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</si>
  <si>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</si>
  <si>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</si>
  <si>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</si>
  <si>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</si>
  <si>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</si>
  <si>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</si>
  <si>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</si>
  <si>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</si>
  <si>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</si>
  <si>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</si>
  <si>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</si>
  <si>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</si>
  <si>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</si>
  <si>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</si>
  <si>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</si>
  <si>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</si>
  <si>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</si>
  <si>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</si>
  <si>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</si>
  <si>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</si>
  <si>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</si>
  <si>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</si>
  <si>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</si>
  <si>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</si>
  <si>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</si>
  <si>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</si>
  <si>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</si>
  <si>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</si>
  <si>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</si>
  <si>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</si>
  <si>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</si>
  <si>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</si>
  <si>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</si>
  <si>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</si>
  <si>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</si>
  <si>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</si>
  <si>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</si>
  <si>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</si>
  <si>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</si>
  <si>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</si>
  <si>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</si>
  <si>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</si>
  <si>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</si>
  <si>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</si>
  <si>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</si>
  <si>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</si>
  <si>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</si>
  <si>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</si>
  <si>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</si>
  <si>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</si>
  <si>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</si>
  <si>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</si>
  <si>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</si>
  <si>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</si>
  <si>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</si>
  <si>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</si>
  <si>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</si>
  <si>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</si>
  <si>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</si>
  <si>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</si>
  <si>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</si>
  <si>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</si>
  <si>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</si>
  <si>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</si>
  <si>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</si>
  <si>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</si>
  <si>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</si>
  <si>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</si>
  <si>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</si>
  <si>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</si>
  <si>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</si>
  <si>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</si>
  <si>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</si>
  <si>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</si>
  <si>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</si>
  <si>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</si>
  <si>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</si>
  <si>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</si>
  <si>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</si>
  <si>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</si>
  <si>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</si>
  <si>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</si>
  <si>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</si>
  <si>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</si>
  <si>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</si>
  <si>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</si>
  <si>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</si>
  <si>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</si>
  <si>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</si>
  <si>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</si>
  <si>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</si>
  <si>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</si>
  <si>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</si>
  <si>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</si>
  <si>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</si>
  <si>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</si>
  <si>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</si>
  <si>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</si>
  <si>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</si>
  <si>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</si>
  <si>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</si>
  <si>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</si>
  <si>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</si>
  <si>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</si>
  <si>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</si>
  <si>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</si>
  <si>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</si>
  <si>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</si>
  <si>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</si>
  <si>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</si>
  <si>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</si>
  <si>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</si>
  <si>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</si>
  <si>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</si>
  <si>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</si>
  <si>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</si>
  <si>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</si>
  <si>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</si>
  <si>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</si>
  <si>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</si>
  <si>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</si>
  <si>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</si>
  <si>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</si>
  <si>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</si>
  <si>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</si>
  <si>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</si>
  <si>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</si>
  <si>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</si>
  <si>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</si>
  <si>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</si>
  <si>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</si>
  <si>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</si>
  <si>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</si>
  <si>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</si>
  <si>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</si>
  <si>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</si>
  <si>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</si>
  <si>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</si>
  <si>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</si>
  <si>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</si>
  <si>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</si>
  <si>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</si>
  <si>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</si>
  <si>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</si>
  <si>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</si>
  <si>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</si>
  <si>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</si>
  <si>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</si>
  <si>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</si>
  <si>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</si>
  <si>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</si>
  <si>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</si>
  <si>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</si>
  <si>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</si>
  <si>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</si>
  <si>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</si>
  <si>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</si>
  <si>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</si>
  <si>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</si>
  <si>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</si>
  <si>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</si>
  <si>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</si>
  <si>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</si>
  <si>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</si>
  <si>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</si>
  <si>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</si>
  <si>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</si>
  <si>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</si>
  <si>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</si>
  <si>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</si>
  <si>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</si>
  <si>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</si>
  <si>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</si>
  <si>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</si>
  <si>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</si>
  <si>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</si>
  <si>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</si>
  <si>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</si>
  <si>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</si>
  <si>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</si>
  <si>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</si>
  <si>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</si>
  <si>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</si>
  <si>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</si>
  <si>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</si>
  <si>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</si>
  <si>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</si>
  <si>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</si>
  <si>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</si>
  <si>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</si>
  <si>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</si>
  <si>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</si>
  <si>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</si>
  <si>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</si>
  <si>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</si>
  <si>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</si>
  <si>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</si>
  <si>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</si>
  <si>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</si>
  <si>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</si>
  <si>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</si>
  <si>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</si>
  <si>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</si>
  <si>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</si>
  <si>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</si>
  <si>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</si>
  <si>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</si>
  <si>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</si>
  <si>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</si>
  <si>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</si>
  <si>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</si>
  <si>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</si>
  <si>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</si>
  <si>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</si>
  <si>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</si>
  <si>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</si>
  <si>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</si>
  <si>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</si>
  <si>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</si>
  <si>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</si>
  <si>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</si>
  <si>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</si>
  <si>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</si>
  <si>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</si>
  <si>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</si>
  <si>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</si>
  <si>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</si>
  <si>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</si>
  <si>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</si>
  <si>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</si>
  <si>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</si>
  <si>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</si>
  <si>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</si>
  <si>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</si>
  <si>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</si>
  <si>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</si>
  <si>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</si>
  <si>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</si>
  <si>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</si>
  <si>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</si>
  <si>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</si>
  <si>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</si>
  <si>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</si>
  <si>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</si>
  <si>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</si>
  <si>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</si>
  <si>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</si>
  <si>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</si>
  <si>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</si>
  <si>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</si>
  <si>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</si>
  <si>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</si>
  <si>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</si>
  <si>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</si>
  <si>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</si>
  <si>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</si>
  <si>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</si>
  <si>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</si>
  <si>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</si>
  <si>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</si>
  <si>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</si>
  <si>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</si>
  <si>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</si>
  <si>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</si>
  <si>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</si>
  <si>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</si>
  <si>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</si>
  <si>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</si>
  <si>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</si>
  <si>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</si>
  <si>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</si>
  <si>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</si>
  <si>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</si>
  <si>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</si>
  <si>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</si>
  <si>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</si>
  <si>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</si>
  <si>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</si>
  <si>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</si>
  <si>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</si>
  <si>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</si>
  <si>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</si>
  <si>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</si>
  <si>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</si>
  <si>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</si>
  <si>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</si>
  <si>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</si>
  <si>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</si>
  <si>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</si>
  <si>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</si>
  <si>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</si>
  <si>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</si>
  <si>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</si>
  <si>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</si>
  <si>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</si>
  <si>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</si>
  <si>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</si>
  <si>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</si>
  <si>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</si>
  <si>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</si>
  <si>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</si>
  <si>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</si>
  <si>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</si>
  <si>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</si>
  <si>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</si>
  <si>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</si>
  <si>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</si>
  <si>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</si>
  <si>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</si>
  <si>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</si>
  <si>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</si>
  <si>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</si>
  <si>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</si>
  <si>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</si>
  <si>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</si>
  <si>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</si>
  <si>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</si>
  <si>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</si>
  <si>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</si>
  <si>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</si>
  <si>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</si>
  <si>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</si>
  <si>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</si>
  <si>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</si>
  <si>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</si>
  <si>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</si>
  <si>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</si>
  <si>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</si>
  <si>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</si>
  <si>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</si>
  <si>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</si>
  <si>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</si>
  <si>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</si>
  <si>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</si>
  <si>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</si>
  <si>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</si>
  <si>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</si>
  <si>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</si>
  <si>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</si>
  <si>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</si>
  <si>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</si>
  <si>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</si>
  <si>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</si>
  <si>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</si>
  <si>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</si>
  <si>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</si>
  <si>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</si>
  <si>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</si>
  <si>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</si>
  <si>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</si>
  <si>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</si>
  <si>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</si>
  <si>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</si>
  <si>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</si>
  <si>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</si>
  <si>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</si>
  <si>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</si>
  <si>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</si>
  <si>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</si>
  <si>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</si>
  <si>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</si>
  <si>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</si>
  <si>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</si>
  <si>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</si>
  <si>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</si>
  <si>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</si>
  <si>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</si>
  <si>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</si>
  <si>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</si>
  <si>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</si>
  <si>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</si>
  <si>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</si>
  <si>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</si>
  <si>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</si>
  <si>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</si>
  <si>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</si>
  <si>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</si>
  <si>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</si>
  <si>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</si>
  <si>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</si>
  <si>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</si>
  <si>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</si>
  <si>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</si>
  <si>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</si>
  <si>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</si>
  <si>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</si>
  <si>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</si>
  <si>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</si>
  <si>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</si>
  <si>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</si>
  <si>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</si>
  <si>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</si>
  <si>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</si>
  <si>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</si>
  <si>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</si>
  <si>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</si>
  <si>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</si>
  <si>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</si>
  <si>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</si>
  <si>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</si>
  <si>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</si>
  <si>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</si>
  <si>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</si>
  <si>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</si>
  <si>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</si>
  <si>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</si>
  <si>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</si>
  <si>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</si>
  <si>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</si>
  <si>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</si>
  <si>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</si>
  <si>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</si>
  <si>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</si>
  <si>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</si>
  <si>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</si>
  <si>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</si>
  <si>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</si>
  <si>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</si>
  <si>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</si>
  <si>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</si>
  <si>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</si>
  <si>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</si>
  <si>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</si>
  <si>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</si>
  <si>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</si>
  <si>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</si>
  <si>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</si>
  <si>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</si>
  <si>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</si>
  <si>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</si>
  <si>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</si>
  <si>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</si>
  <si>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</si>
  <si>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</si>
  <si>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</si>
  <si>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</si>
  <si>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</si>
  <si>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</si>
  <si>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</si>
  <si>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</si>
  <si>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</si>
  <si>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</si>
  <si>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</si>
  <si>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</si>
  <si>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</si>
  <si>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</si>
  <si>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</si>
  <si>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</si>
  <si>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</si>
  <si>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</si>
  <si>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</si>
  <si>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</si>
  <si>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</si>
  <si>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</si>
  <si>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</si>
  <si>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</si>
  <si>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</si>
  <si>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</si>
  <si>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</si>
  <si>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</si>
  <si>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</si>
  <si>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</si>
  <si>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</si>
  <si>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</si>
  <si>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</si>
  <si>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</si>
  <si>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</si>
  <si>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</si>
  <si>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</si>
  <si>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</si>
  <si>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</si>
  <si>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</si>
  <si>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</si>
  <si>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</si>
  <si>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</si>
  <si>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</si>
  <si>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</si>
  <si>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</si>
  <si>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</si>
  <si>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</si>
  <si>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</si>
  <si>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</si>
  <si>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</si>
  <si>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</si>
  <si>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</si>
  <si>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</si>
  <si>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</si>
  <si>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</si>
  <si>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</si>
  <si>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</si>
  <si>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</si>
  <si>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</si>
  <si>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</si>
  <si>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</si>
  <si>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</si>
  <si>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</si>
  <si>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</si>
  <si>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</si>
  <si>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</si>
  <si>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</si>
  <si>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</si>
  <si>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</si>
  <si>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</si>
  <si>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</si>
  <si>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</si>
  <si>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</si>
  <si>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</si>
  <si>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</si>
  <si>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</si>
  <si>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</si>
  <si>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</si>
  <si>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</si>
  <si>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</si>
  <si>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</si>
  <si>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</si>
  <si>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</si>
  <si>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</si>
  <si>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</si>
  <si>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</si>
  <si>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</si>
  <si>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</si>
  <si>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</si>
  <si>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</si>
  <si>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</si>
  <si>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</si>
  <si>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</si>
  <si>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</si>
  <si>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</si>
  <si>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</si>
  <si>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</si>
  <si>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</si>
  <si>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</si>
  <si>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</si>
  <si>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</si>
  <si>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</si>
  <si>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</si>
  <si>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</si>
  <si>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</si>
  <si>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</si>
  <si>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</si>
  <si>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</si>
  <si>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</si>
  <si>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</si>
  <si>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</si>
  <si>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</si>
  <si>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</si>
  <si>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</si>
  <si>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</si>
  <si>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</si>
  <si>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</si>
  <si>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</si>
  <si>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</si>
  <si>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</si>
  <si>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</si>
  <si>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</si>
  <si>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</si>
  <si>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</si>
  <si>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</si>
  <si>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</si>
  <si>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</si>
  <si>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</si>
  <si>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</si>
  <si>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</si>
  <si>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</si>
  <si>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</si>
  <si>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</si>
  <si>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</si>
  <si>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</si>
  <si>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</si>
  <si>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</si>
  <si>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</si>
  <si>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</si>
  <si>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</si>
  <si>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</si>
  <si>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</si>
  <si>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</si>
  <si>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</si>
  <si>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</si>
  <si>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</si>
  <si>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</si>
  <si>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</si>
  <si>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</si>
  <si>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</si>
  <si>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</si>
  <si>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</si>
  <si>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</si>
  <si>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</si>
  <si>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</si>
  <si>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</si>
  <si>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</si>
  <si>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</si>
  <si>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 xml:space="preserve"> PCM-20250215-00000830 </t>
  </si>
  <si>
    <t>LTE site still down and  site located in aramco area access issue need special permission</t>
  </si>
  <si>
    <t>Emergency</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</si>
  <si>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</si>
  <si>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</si>
  <si>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</si>
  <si>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</si>
  <si>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</si>
  <si>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</si>
  <si>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</si>
  <si>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</si>
  <si>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</si>
  <si>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PCM-20251205-00000485</t>
  </si>
  <si>
    <t>: 2025-12-05 10:12:4</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</si>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</sst>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0" totalsRowShown="0" headerRowDxfId="79" dataDxfId="78" headerRowBorderDxfId="76" tableBorderDxfId="77" totalsRowBorderDxfId="75">
  <autoFilter ref="A1:L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8" totalsRowShown="0" headerRowDxfId="46" dataDxfId="45" headerRowBorderDxfId="43" tableBorderDxfId="44" totalsRowBorderDxfId="42">
  <autoFilter ref="A1:L1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333.52275509259198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45996.471181018518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45996.471181018518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45996.471181018518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45996.471181018518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45996.471181018518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45996.471181018518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45996.471181018518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45996.471181018518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45996.471181018518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45996.471181018518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45996.471181018518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45996.471181018518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45996.471181018518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45996.471181018518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45996.471181018518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45996.471181018518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45996.471181018518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45996.471181018518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45996.471181018518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45996.471181018518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45996.471181018518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45996.471181018518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45996.471181018518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45996.471181018518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45996.471181018518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45996.471181018518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45996.471181018518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45996.471181018518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45996.471181018518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45996.471181018518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45996.471181018518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45996.471181018518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45996.471181018518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45996.471181018518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45996.471181018518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45996.471181018518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45996.471181018518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45996.471181018518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45996.471181018518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45996.471181018518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45996.471181018518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45996.471181018518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45996.471181018518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45996.471181018518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45996.471181018518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45996.471181018518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45996.471181018518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45996.471181018518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45996.471181018518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45996.471181018518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45996.471181018518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45996.471181018518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45996.471181018518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45996.471181018518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45996.471181018518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45996.471181018518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45996.471181018518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45996.471181018518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45996.471181018518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45996.471181018518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45996.471181018518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45996.471181018518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45996.471181018518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45996.471181018518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45996.471181018518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45996.471181018518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45996.471181018518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45996.471181018518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45996.471181018518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45996.471181018518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45996.471181018518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45996.471181018518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45996.471181018518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45996.471181018518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45996.471181018518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45996.471181018518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45996.471181018518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45996.471181018518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45996.471181018518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45996.471181018518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45996.471181018518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45996.471181018518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45996.471181018518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45996.471181018518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45996.471181018518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45996.471181018518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45996.471181018518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45996.471181018518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45996.471181018518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45996.471181018518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45996.471181018518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45996.471181018518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45996.471181018518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45996.471181018518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45996.471181018518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45996.471181018518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45996.471181018518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45996.471181018518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45996.471181018518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45996.471181018518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45996.471181018518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45996.471181018518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45996.471181018518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45996.471181018518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45996.471181018518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45996.471181018518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45996.471181018518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45996.471181018518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45996.471181018518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45996.471181018518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45996.471181018518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45996.471181018518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45996.471181018518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45996.471181018518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45996.471181018518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45996.471181018518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45996.471181018518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45996.471181018518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45996.471181018518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45996.471181018518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45996.471181018518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45996.471181018518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45996.471181018518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45996.471181018518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45996.471181018518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45996.471181018518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45996.471181018518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45996.471181018518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45996.471181018518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45996.471181018518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45996.471181018518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45996.471181018518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45996.471181018518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45996.471181018518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45996.471181018518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45996.471181018518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45996.471181018518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45996.471181018518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45996.471181018518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45996.471181018518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45996.471181018518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45996.471181018518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45996.471181018518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45996.471181018518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45996.471181018518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45996.471181018518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45996.471181018518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45996.471181018518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45996.471181018518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45996.471181018518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45996.471181018518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45996.471181018518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45996.471181018518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45996.471181018518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45996.471181018518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45996.471181018518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45996.471181018518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45996.471181018518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45996.471181018518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45996.471181018518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45996.471181018518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45996.471181018518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45996.471181018518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45996.471181018518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45996.471181018518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45996.471181018518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45996.471181018518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45996.471181018518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45996.471181018518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45996.471181018518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45996.471181018518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45996.471181018518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45996.471181018518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45996.471181018518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45996.471181018518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45996.471181018518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45996.471181018518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45996.471181018518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45996.471181018518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45996.471181018518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45996.471181018518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45996.471181018518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45996.471181018518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45996.471181018518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45996.471181018518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45996.471181018518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45996.471181018518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45996.471181018518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45996.471181018518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45996.471181018518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45996.471181018518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45996.471181018518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45996.471181018518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45996.471181018518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45996.471181018518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0"/>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171.47134305555664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12.083762037036649</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0.12633148147870088</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c r="B6" s="18" t="str">
        <f>IFERROR(VLOOKUP(D6,DB!A:K,11,0),"")</f>
        <v>R2</v>
      </c>
      <c r="C6" s="18"/>
      <c r="D6" s="158" t="s">
        <v>24551</v>
      </c>
      <c r="E6" s="97"/>
      <c r="F6" s="98"/>
      <c r="G6" s="99">
        <f ca="1">IFERROR(NOW()-F6,"-")</f>
        <v>45996.471181018518</v>
      </c>
      <c r="H6" s="98"/>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97"/>
      <c r="F7" s="98"/>
      <c r="G7" s="99">
        <f ca="1">IFERROR(NOW()-F7,"-")</f>
        <v>45996.471181018518</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45996.471181018518</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45996.471181018518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45996.471181018518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45996.471181018518</v>
      </c>
      <c r="H11" s="98"/>
      <c r="I11" s="18" t="str">
        <f>IFERROR(VLOOKUP(D11,DB!A:F,6,0),"")</f>
        <v/>
      </c>
      <c r="J11" s="18" t="str">
        <f>IFERROR(VLOOKUP(D11,DB!A:G,7,0),"")</f>
        <v/>
      </c>
      <c r="K11" s="19"/>
      <c r="L11" s="18" t="str">
        <f>IFERROR(VLOOKUP(D11,DB!A:I,9,0),"")</f>
        <v/>
      </c>
    </row>
    <row r="12" spans="1:12" ht="31.5" customHeight="1">
      <c r="A12" s="96"/>
      <c r="B12" s="151" t="str">
        <f>IFERROR(VLOOKUP(D12,DB!A:K,11,0),"")</f>
        <v/>
      </c>
      <c r="C12" s="18"/>
      <c r="D12" s="18"/>
      <c r="E12" s="18"/>
      <c r="F12" s="98"/>
      <c r="G12" s="99">
        <f ca="1">IFERROR(NOW()-F12,"-")</f>
        <v>45996.471181018518</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45996.471181018518</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45996.471181018518</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45996.471181018518</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45996.471181018518</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45996.471181018518</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45996.471181018518</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45996.471181018518</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45996.471181018518</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45996.471181018518</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45996.471181018518</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45996.471181018518</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45996.471181018518</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45996.471181018518</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45996.471181018518</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45996.471181018518</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45996.471181018518</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45996.471181018518</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45996.471181018518</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45996.471181018518</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45996.471181018518</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45996.471181018518</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45996.471181018518</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45996.471181018518</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45996.471181018518</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45996.471181018518</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45996.471181018518</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45996.471181018518</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45996.471181018518</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45996.471181018518</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45996.471181018518</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45996.471181018518</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45996.471181018518</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45996.471181018518</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45996.471181018518</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45996.471181018518</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45996.471181018518</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45996.471181018518</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45996.471181018518</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45996.471181018518</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45996.471181018518</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45996.471181018518</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45996.471181018518</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45996.471181018518</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45996.471181018518</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45996.471181018518</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45996.471181018518</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45996.471181018518</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45996.471181018518</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45996.471181018518</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45996.471181018518</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45996.471181018518</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45996.471181018518</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45996.471181018518</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45996.471181018518</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45996.471181018518</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45996.471181018518</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45996.471181018518</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45996.471181018518</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45996.471181018518</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45996.471181018518</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45996.471181018518</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45996.471181018518</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45996.471181018518</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45996.471181018518</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45996.471181018518</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45996.471181018518</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45996.471181018518</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45996.471181018518</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45996.471181018518</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45996.471181018518</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45996.471181018518</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45996.471181018518</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45996.471181018518</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45996.471181018518</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45996.471181018518</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45996.471181018518</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45996.471181018518</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45996.471181018518</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45996.471181018518</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45996.471181018518</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45996.471181018518</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45996.471181018518</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45996.471181018518</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45996.471181018518</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45996.471181018518</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45996.471181018518</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45996.471181018518</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45996.471181018518</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45996.471181018518</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45996.471181018518</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45996.471181018518</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45996.471181018518</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45996.471181018518</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45996.471181018518</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45996.471181018518</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45996.471181018518</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45996.471181018518</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45996.471181018518</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45996.471181018518</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45996.471181018518</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45996.471181018518</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45996.471181018518</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45996.471181018518</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45996.471181018518</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45996.471181018518</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45996.471181018518</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45996.471181018518</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45996.471181018518</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45996.471181018518</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45996.471181018518</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45996.471181018518</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45996.471181018518</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45996.471181018518</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45996.471181018518</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45996.471181018518</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45996.471181018518</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45996.471181018518</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45996.471181018518</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45996.471181018518</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45996.471181018518</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45996.471181018518</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45996.471181018518</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45996.471181018518</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45996.471181018518</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45996.471181018518</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45996.471181018518</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45996.471181018518</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45996.471181018518</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45996.471181018518</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45996.471181018518</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45996.471181018518</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45996.471181018518</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45996.471181018518</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45996.471181018518</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45996.471181018518</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45996.471181018518</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45996.471181018518</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45996.471181018518</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45996.471181018518</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45996.471181018518</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45996.471181018518</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45996.471181018518</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45996.471181018518</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45996.471181018518</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45996.471181018518</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45996.471181018518</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45996.471181018518</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45996.471181018518</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45996.471181018518</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45996.471181018518</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45996.471181018518</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45996.471181018518</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45996.471181018518</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45996.471181018518</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45996.471181018518</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45996.471181018518</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45996.471181018518</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45996.471181018518</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45996.471181018518</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45996.471181018518</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45996.471181018518</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45996.471181018518</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45996.471181018518</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45996.471181018518</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45996.471181018518</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45996.471181018518</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45996.471181018518</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45996.471181018518</v>
      </c>
      <c r="H180" s="98"/>
      <c r="I180" s="151" t="str">
        <f>IFERROR(VLOOKUP(D180,DB!A:F,6,0),"")</f>
        <v/>
      </c>
      <c r="J180" s="151" t="str">
        <f>IFERROR(VLOOKUP(D180,DB!A:G,7,0),"")</f>
        <v/>
      </c>
      <c r="K180" s="19"/>
      <c r="L180" s="151" t="str">
        <f>IFERROR(VLOOKUP(D180,DB!A:I,9,0),"")</f>
        <v/>
      </c>
    </row>
    <row r="181" spans="1:12" ht="31.5" customHeight="1">
      <c r="A181" s="152"/>
      <c r="B181" s="153" t="str">
        <f>IFERROR(VLOOKUP(D181,DB!A:K,11,0),"")</f>
        <v/>
      </c>
      <c r="C181" s="154"/>
      <c r="D181" s="154"/>
      <c r="E181" s="154"/>
      <c r="F181" s="155"/>
      <c r="G181" s="156">
        <f ca="1">IFERROR(NOW()-F181,"-")</f>
        <v>45996.471181018518</v>
      </c>
      <c r="H181" s="155"/>
      <c r="I181" s="153" t="str">
        <f>IFERROR(VLOOKUP(D181,DB!A:F,6,0),"")</f>
        <v/>
      </c>
      <c r="J181" s="153" t="str">
        <f>IFERROR(VLOOKUP(D181,DB!A:G,7,0),"")</f>
        <v/>
      </c>
      <c r="K181" s="157"/>
      <c r="L181" s="153" t="str">
        <f>IFERROR(VLOOKUP(D181,DB!A:I,9,0),"")</f>
        <v/>
      </c>
    </row>
    <row r="182" spans="1:12" ht="31.5" customHeight="1">
      <c r="A182" s="96"/>
      <c r="B182" s="151" t="str">
        <f>IFERROR(VLOOKUP(D182,DB!A:K,11,0),"")</f>
        <v/>
      </c>
      <c r="C182" s="18"/>
      <c r="D182" s="18"/>
      <c r="E182" s="18"/>
      <c r="F182" s="98"/>
      <c r="G182" s="99">
        <f ca="1">IFERROR(NOW()-F182,"-")</f>
        <v>45996.471181018518</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45996.471181018518</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45996.471181018518</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45996.471181018518</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45996.471181018518</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45996.471181018518</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45996.471181018518</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45996.471181018518</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45996.471181018518</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45996.471181018518</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45996.471181018518</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45996.471181018518</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45996.471181018518</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45996.471181018518</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45996.471181018518</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45996.471181018518</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45996.471181018518</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45996.471181018518</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45996.471181018518</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45996.471181018518</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45996.471181018518</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45996.471181018518</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45996.471181018518</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45996.471181018518</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45996.471181018518</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45996.471181018518</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45996.471181018518</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45996.471181018518</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45996.471181018518</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45996.471181018518</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45996.471181018518</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45996.471181018518</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45996.471181018518</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45996.471181018518</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45996.471181018518</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45996.471181018518</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45996.471181018518</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45996.471181018518</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45996.471181018518</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45996.471181018518</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45996.471181018518</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45996.471181018518</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45996.471181018518</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45996.471181018518</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45996.471181018518</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45996.471181018518</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45996.471181018518</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45996.471181018518</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45996.471181018518</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45996.471181018518</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45996.471181018518</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45996.471181018518</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45996.471181018518</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45996.471181018518</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45996.471181018518</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45996.471181018518</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45996.471181018518</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45996.471181018518</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45996.471181018518</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45996.471181018518</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45996.471181018518</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45996.471181018518</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45996.471181018518</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45996.471181018518</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45996.471181018518</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45996.471181018518</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45996.471181018518</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45996.471181018518</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45996.471181018518</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45996.471181018518</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45996.471181018518</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45996.471181018518</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45996.471181018518</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45996.471181018518</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45996.471181018518</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45996.471181018518</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45996.471181018518</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45996.471181018518</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45996.471181018518</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45996.471181018518</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45996.471181018518</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45996.471181018518</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45996.471181018518</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45996.471181018518</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45996.471181018518</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45996.471181018518</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45996.471181018518</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45996.471181018518</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45996.471181018518</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45996.471181018518</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45996.471181018518</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45996.471181018518</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45996.471181018518</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45996.471181018518</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45996.471181018518</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45996.471181018518</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45996.471181018518</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45996.471181018518</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45996.471181018518</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45996.471181018518</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45996.471181018518</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45996.471181018518</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45996.471181018518</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45996.471181018518</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45996.471181018518</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45996.471181018518</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45996.471181018518</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45996.471181018518</v>
      </c>
      <c r="H289" s="98"/>
      <c r="I289" s="151" t="str">
        <f>IFERROR(VLOOKUP(D289,DB!A:F,6,0),"")</f>
        <v/>
      </c>
      <c r="J289" s="151" t="str">
        <f>IFERROR(VLOOKUP(D289,DB!A:G,7,0),"")</f>
        <v/>
      </c>
      <c r="K289" s="19"/>
      <c r="L289" s="151" t="str">
        <f>IFERROR(VLOOKUP(D289,DB!A:I,9,0),"")</f>
        <v/>
      </c>
    </row>
    <row r="290" spans="1:12" ht="31.5" customHeight="1">
      <c r="A290" s="152"/>
      <c r="B290" s="153" t="str">
        <f>IFERROR(VLOOKUP(D290,DB!A:K,11,0),"")</f>
        <v/>
      </c>
      <c r="C290" s="154"/>
      <c r="D290" s="154"/>
      <c r="E290" s="154"/>
      <c r="F290" s="155"/>
      <c r="G290" s="156">
        <f ca="1">IFERROR(NOW()-F290,"-")</f>
        <v>45996.471181018518</v>
      </c>
      <c r="H290" s="155"/>
      <c r="I290" s="153" t="str">
        <f>IFERROR(VLOOKUP(D290,DB!A:F,6,0),"")</f>
        <v/>
      </c>
      <c r="J290" s="153" t="str">
        <f>IFERROR(VLOOKUP(D290,DB!A:G,7,0),"")</f>
        <v/>
      </c>
      <c r="K290" s="157"/>
      <c r="L290" s="153" t="str">
        <f>IFERROR(VLOOKUP(D290,DB!A:I,9,0),"")</f>
        <v/>
      </c>
    </row>
  </sheetData>
  <dataValidations count="2">
    <dataValidation allowBlank="1" showInputMessage="1" showErrorMessage="1" sqref="E1" xr:uid="{4D935161-CDD3-4592-B877-3FB59C99E142}"/>
    <dataValidation type="list" allowBlank="1" showInputMessage="1" showErrorMessage="1" sqref="E3:E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45996.471181018518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45996.471181018518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45996.471181018518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45996.471181018518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45996.471181018518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45996.471181018518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45996.471181018518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45996.471181018518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45996.471181018518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45996.471181018518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45996.471181018518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45996.471181018518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45996.471181018518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45996.471181018518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45996.471181018518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45996.471181018518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45996.471181018518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45996.471181018518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45996.471181018518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45996.471181018518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45996.471181018518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45996.471181018518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45996.471181018518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45996.471181018518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45996.471181018518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45996.471181018518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45996.471181018518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45996.471181018518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45996.471181018518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45996.471181018518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45996.471181018518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45996.471181018518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45996.471181018518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45996.471181018518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45996.471181018518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45996.471181018518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45996.471181018518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45996.471181018518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45996.471181018518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45996.471181018518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45996.471181018518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45996.471181018518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45996.471181018518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45996.471181018518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45996.471181018518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45996.471181018518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45996.471181018518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45996.471181018518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45996.471181018518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45996.471181018518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45996.471181018518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45996.471181018518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45996.471181018518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45996.471181018518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45996.471181018518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45996.471181018518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45996.471181018518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45996.471181018518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45996.471181018518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45996.471181018518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45996.471181018518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45996.471181018518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45996.471181018518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45996.471181018518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45996.471181018518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45996.471181018518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45996.471181018518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45996.471181018518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45996.471181018518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45996.471181018518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45996.471181018518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45996.471181018518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45996.471181018518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45996.471181018518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45996.471181018518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45996.471181018518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45996.471181018518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45996.471181018518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45996.471181018518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45996.471181018518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45996.471181018518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45996.471181018518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45996.471181018518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45996.471181018518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45996.471181018518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45996.471181018518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45996.471181018518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45996.471181018518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45996.471181018518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45996.471181018518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45996.471181018518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45996.471181018518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45996.471181018518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45996.471181018518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45996.471181018518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45996.471181018518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45996.471181018518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45996.471181018518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45996.471181018518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45996.471181018518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45996.471181018518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45996.471181018518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45996.471181018518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45996.471181018518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45996.471181018518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45996.471181018518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45996.471181018518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45996.471181018518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45996.471181018518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45996.471181018518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45996.471181018518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45996.471181018518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45996.471181018518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45996.471181018518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45996.471181018518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45996.471181018518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45996.471181018518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45996.471181018518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45996.471181018518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45996.471181018518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45996.471181018518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45996.471181018518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45996.471181018518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45996.471181018518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45996.471181018518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45996.471181018518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45996.471181018518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45996.471181018518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45996.471181018518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45996.471181018518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45996.471181018518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45996.471181018518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45996.471181018518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45996.471181018518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45996.471181018518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45996.471181018518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45996.471181018518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45996.471181018518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45996.471181018518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45996.471181018518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45996.471181018518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45996.471181018518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45996.471181018518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45996.471181018518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45996.471181018518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45996.471181018518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45996.471181018518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45996.471181018518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45996.471181018518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45996.471181018518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45996.471181018518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45996.471181018518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45996.471181018518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45996.471181018518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45996.471181018518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45996.471181018518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45996.471181018518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45996.471181018518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45996.471181018518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45996.471181018518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45996.471181018518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45996.471181018518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45996.471181018518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45996.471181018518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45996.471181018518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45996.471181018518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45996.471181018518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45996.471181018518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45996.471181018518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45996.471181018518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45996.471181018518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45996.471181018518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45996.471181018518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45996.471181018518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45996.471181018518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45996.471181018518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45996.471181018518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45996.471181018518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45996.471181018518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45996.471181018518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45996.471181018518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45996.471181018518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45996.471181018518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45996.471181018518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45996.471181018518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45996.471181018518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45996.471181018518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45996.471181018518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45996.471181018518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45996.471181018518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45996.471181018518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45996.471181018518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45996.471181018518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45996.471181018518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45996.471181018518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45996.471181018518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45996.471181018518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45996.471181018518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45996.471181018518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45996.471181018518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45996.471181018518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45996.471181018518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45996.471181018518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45996.471181018518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45996.471181018518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45996.471181018518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45996.471181018518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45996.471181018518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45996.471181018518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45996.471181018518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45996.471181018518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45996.471181018518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45996.471181018518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45996.471181018518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45996.471181018518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45996.471181018518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45996.471181018518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45996.471181018518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45996.471181018518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45996.471181018518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45996.471181018518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45996.471181018518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45996.471181018518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45996.471181018518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45996.471181018518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45996.471181018518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45996.471181018518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45996.471181018518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45996.471181018518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45996.471181018518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45996.471181018518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45996.471181018518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45996.471181018518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45996.471181018518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45996.471181018518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45996.471181018518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45996.471181018518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45996.471181018518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45996.471181018518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45996.471181018518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45996.471181018518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45996.471181018518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45996.471181018518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45996.471181018518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45996.471181018518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45996.471181018518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45996.471181018518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45996.471181018518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45996.471181018518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45996.471181018518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45996.471181018518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45996.471181018518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45996.471181018518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45996.471181018518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45996.471181018518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45996.471181018518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45996.471181018518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45996.471181018518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45996.471181018518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45996.471181018518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45996.471181018518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45996.471181018518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45996.471181018518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45996.471181018518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45996.471181018518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45996.471181018518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45996.471181018518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45996.471181018518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45996.471181018518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45996.471181018518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45996.471181018518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45996.471181018518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45996.471181018518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45996.471181018518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45996.471181018518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45996.471181018518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45996.471181018518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45996.471181018518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45996.471181018518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45996.471181018518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45996.471181018518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45996.471181018518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45996.471181018518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45996.471181018518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45996.471181018518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45996.471181018518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45996.471181018518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45996.471181018518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45996.471181018518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45996.471181018518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45996.471181018518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45996.471181018518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45996.471181018518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45996.471181018518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45996.471181018518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45996.471181018518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45996.471181018518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45996.471181018518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45996.471181018518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45996.471181018518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45996.471181018518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45996.471181018518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45996.471181018518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45996.471181018518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45996.471181018518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45996.471181018518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45996.471181018518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45996.471181018518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45996.471181018518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45996.471181018518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45996.471181018518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45996.471181018518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45996.471181018518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45996.471181018518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45996.471181018518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45996.471181018518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45996.471181018518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45996.471181018518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45996.471181018518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45996.471181018518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45996.471181018518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45996.471181018518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45996.471181018518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45996.471181018518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45996.471181018518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45996.471181018518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45996.471181018518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45996.471181018518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45996.471181018518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45996.471181018518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45996.471181018518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45996.471181018518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45996.471181018518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45996.471181018518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45996.471181018518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45996.471181018518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45996.471181018518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45996.471181018518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45996.471181018518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45996.471181018518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45996.471181018518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45996.471181018518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45996.471181018518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45996.471181018518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45996.471181018518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45996.471181018518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45996.471181018518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45996.471181018518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45996.471181018518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45996.471181018518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45996.471181018518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45996.471181018518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45996.471181018518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45996.471181018518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45996.471181018518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45996.471181018518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45996.471181018518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45996.471181018518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45996.471181018518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45996.471181018518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45996.471181018518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45996.471181018518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45996.471181018518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45996.471181018518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45996.471181018518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45996.471181018518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45996.471181018518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45996.471181018518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45996.471181018518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45996.471181018518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45996.471181018518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45996.471181018518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45996.471181018518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45996.471181018518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45996.471181018518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45996.471181018518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45996.471181018518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45996.471181018518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45996.471181018518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45996.471181018518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45996.471181018518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45996.471181018518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45996.471181018518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45996.471181018518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45996.471181018518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45996.471181018518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45996.471181018518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45996.471181018518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45996.471181018518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45996.471181018518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45996.471181018518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45996.471181018518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45996.471181018518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45996.471181018518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45996.471181018518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45996.471181018518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45996.471181018518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45996.471181018518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45996.471181018518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45996.471181018518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45996.471181018518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45996.471181018518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45996.471181018518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45996.471181018518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45996.471181018518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45996.471181018518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45996.471181018518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45996.471181018518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45996.471181018518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45996.471181018518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45996.471181018518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45996.471181018518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45996.471181018518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45996.471181018518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45996.471181018518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45996.471181018518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45996.471181018518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45996.471181018518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45996.471181018518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45996.471181018518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45996.471181018518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45996.471181018518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45996.471181018518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45996.471181018518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45996.471181018518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45996.471181018518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45996.471181018518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45996.471181018518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45996.471181018518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45996.471181018518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45996.471181018518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45996.471181018518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45996.471181018518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45996.471181018518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45996.471181018518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45996.471181018518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45996.471181018518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45996.471181018518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45996.471181018518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45996.471181018518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45996.471181018518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45996.471181018518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45996.471181018518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45996.471181018518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45996.471181018518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45996.471181018518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45996.471181018518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45996.471181018518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45996.471181018518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45996.471181018518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45996.471181018518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45996.471181018518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45996.471181018518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45996.471181018518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45996.471181018518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45996.471181018518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45996.471181018518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45996.471181018518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45996.471181018518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45996.471181018518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45996.471181018518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45996.471181018518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45996.471181018518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45996.471181018518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45996.471181018518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45996.471181018518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45996.471181018518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45996.471181018518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45996.471181018518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45996.471181018518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45996.471181018518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45996.471181018518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45996.471181018518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45996.471181018518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45996.471181018518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45996.471181018518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45996.471181018518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45996.471181018518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45996.471181018518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45996.471181018518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45996.471181018518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45996.471181018518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45996.471181018518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45996.471181018518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45996.471181018518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45996.471181018518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45996.471181018518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45996.471181018518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45996.471181018518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45996.471181018518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45996.471181018518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45996.471181018518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45996.471181018518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45996.471181018518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45996.471181018518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45996.471181018518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45996.471181018518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45996.471181018518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45996.471181018518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45996.471181018518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45996.471181018518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45996.471181018518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45996.471181018518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45996.471181018518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45996.471181018518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45996.471181018518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45996.471181018518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45996.471181018518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45996.471181018518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45996.471181018518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45996.471181018518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45996.471181018518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45996.471181018518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45996.471181018518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45996.471181018518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45996.471181018518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45996.471181018518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45996.471181018518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45996.471181018518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45996.471181018518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45996.471181018518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45996.471181018518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45996.471181018518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45996.471181018518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45996.471181018518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45996.471181018518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45996.471181018518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45996.471181018518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45996.471181018518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45996.471181018518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45996.471181018518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45996.471181018518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45996.471181018518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45996.471181018518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45996.471181018518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45996.471181018518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45996.471181018518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45996.471181018518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45996.471181018518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45996.471181018518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45996.471181018518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45996.471181018518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45996.471181018518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45996.471181018518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45996.471181018518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45996.471181018518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45996.471181018518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45996.471181018518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45996.471181018518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45996.471181018518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45996.471181018518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45996.471181018518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45996.471181018518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45996.471181018518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45996.471181018518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45996.471181018518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45996.471181018518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45996.471181018518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45996.471181018518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45996.471181018518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45996.471181018518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45996.471181018518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45996.471181018518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45996.471181018518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45996.471181018518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45996.471181018518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45996.471181018518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45996.471181018518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45996.471181018518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45996.471181018518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45996.471181018518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45996.471181018518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45996.471181018518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45996.471181018518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45996.471181018518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45996.471181018518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45996.471181018518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45996.471181018518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45996.471181018518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45996.471181018518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45996.471181018518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45996.471181018518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45996.471181018518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45996.471181018518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45996.471181018518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45996.471181018518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45996.471181018518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45996.471181018518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45996.471181018518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45996.471181018518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45996.471181018518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45996.471181018518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45996.471181018518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45996.471181018518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45996.471181018518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45996.471181018518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45996.471181018518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45996.471181018518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45996.471181018518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45996.471181018518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45996.471181018518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45996.471181018518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45996.471181018518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45996.471181018518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45996.471181018518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45996.471181018518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45996.471181018518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45996.471181018518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45996.471181018518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45996.471181018518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45996.471181018518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45996.471181018518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45996.471181018518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45996.471181018518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45996.471181018518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45996.471181018518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45996.471181018518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45996.471181018518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45996.471181018518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45996.471181018518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45996.471181018518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45996.471181018518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45996.471181018518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45996.471181018518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45996.471181018518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45996.471181018518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45996.471181018518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45996.471181018518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45996.471181018518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45996.471181018518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45996.471181018518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45996.471181018518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45996.471181018518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45996.471181018518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45996.471181018518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45996.471181018518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45996.471181018518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45996.471181018518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45996.471181018518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45996.471181018518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45996.471181018518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45996.471181018518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45996.471181018518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45996.471181018518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45996.471181018518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45996.471181018518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45996.471181018518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45996.471181018518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45996.471181018518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45996.471181018518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45996.471181018518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45996.471181018518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45996.471181018518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45996.471181018518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45996.471181018518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45996.471181018518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45996.471181018518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45996.471181018518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45996.471181018518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45996.471181018518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45996.471181018518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45996.471181018518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45996.471181018518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45996.471181018518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45996.471181018518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45996.471181018518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45996.471181018518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45996.471181018518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45996.471181018518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45996.471181018518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45996.471181018518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45996.471181018518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45996.471181018518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45996.471181018518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45996.471181018518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45996.471181018518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45996.471181018518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45996.471181018518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45996.471181018518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45996.471181018518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45996.471181018518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45996.471181018518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45996.471181018518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45996.471181018518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45996.471181018518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45996.471181018518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45996.471181018518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45996.471181018518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45996.471181018518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45996.471181018518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45996.471181018518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45996.471181018518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45996.471181018518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45996.471181018518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45996.471181018518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45996.471181018518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45996.471181018518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45996.471181018518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45996.471181018518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45996.471181018518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45996.471181018518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45996.471181018518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45996.471181018518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45996.471181018518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45996.471181018518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45996.471181018518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45996.471181018518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45996.471181018518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45996.471181018518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45996.471181018518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45996.471181018518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45996.471181018518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45996.471181018518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45996.471181018518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45996.471181018518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45996.471181018518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45996.471181018518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45996.471181018518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45996.471181018518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45996.471181018518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45996.471181018518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45996.471181018518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45996.471181018518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45996.471181018518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45996.471181018518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45996.471181018518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45996.471181018518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45996.471181018518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45996.471181018518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45996.471181018518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45996.471181018518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45996.471181018518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45996.471181018518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45996.471181018518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45996.471181018518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45996.471181018518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45996.471181018518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45996.471181018518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45996.471181018518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45996.471181018518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45996.471181018518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45996.471181018518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45996.471181018518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45996.471181018518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45996.471181018518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45996.471181018518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45996.471181018518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45996.471181018518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45996.471181018518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45996.471181018518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45996.471181018518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45996.471181018518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45996.471181018518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45996.471181018518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45996.471181018518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45996.471181018518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45996.471181018518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45996.471181018518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45996.471181018518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45996.471181018518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45996.471181018518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45996.471181018518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45996.471181018518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45996.471181018518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45996.471181018518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45996.471181018518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45996.471181018518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45996.471181018518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45996.471181018518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45996.471181018518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45996.471181018518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45996.471181018518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45996.471181018518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45996.471181018518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45996.471181018518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45996.471181018518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45996.471181018518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45996.471181018518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45996.471181018518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45996.471181018518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45996.471181018518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45996.471181018518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45996.471181018518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45996.471181018518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45996.471181018518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45996.471181018518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45996.471181018518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45996.471181018518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45996.471181018518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45996.471181018518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45996.471181018518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45996.471181018518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45996.471181018518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45996.471181018518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45996.471181018518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45996.471181018518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45996.471181018518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45996.471181018518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45996.471181018518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45996.471181018518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45996.471181018518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45996.471181018518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45996.471181018518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45996.471181018518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45996.471181018518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45996.471181018518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45996.471181018518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45996.471181018518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45996.471181018518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45996.471181018518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45996.471181018518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45996.471181018518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45996.471181018518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45996.471181018518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45996.471181018518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45996.471181018518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45996.471181018518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45996.471181018518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45996.471181018518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45996.471181018518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45996.471181018518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45996.471181018518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45996.471181018518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45996.471181018518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45996.471181018518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45996.471181018518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45996.471181018518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45996.471181018518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45996.471181018518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45996.471181018518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45996.471181018518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45996.471181018518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45996.471181018518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45996.471181018518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45996.471181018518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45996.471181018518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45996.471181018518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45996.471181018518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45996.471181018518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45996.471181018518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45996.471181018518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45996.471181018518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45996.471181018518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45996.471181018518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45996.471181018518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45996.471181018518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45996.471181018518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45996.471181018518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45996.471181018518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45996.471181018518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45996.471181018518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45996.471181018518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45996.471181018518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45996.471181018518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45996.471181018518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45996.471181018518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45996.471181018518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45996.471181018518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45996.471181018518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45996.471181018518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45996.471181018518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45996.471181018518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45996.471181018518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45996.471181018518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45996.471181018518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45996.471181018518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45996.471181018518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45996.471181018518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45996.471181018518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45996.471181018518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45996.471181018518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45996.471181018518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45996.471181018518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45996.471181018518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45996.471181018518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45996.471181018518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45996.471181018518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45996.471181018518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45996.471181018518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45996.471181018518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45996.471181018518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45996.471181018518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45996.471181018518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45996.471181018518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45996.471181018518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45996.471181018518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45996.471181018518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45996.471181018518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45996.471181018518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45996.471181018518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45996.471181018518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45996.471181018518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45996.471181018518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45996.471181018518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45996.471181018518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45996.471181018518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45996.471181018518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45996.471181018518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45996.471181018518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45996.471181018518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45996.471181018518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45996.471181018518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45996.471181018518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45996.471181018518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45996.471181018518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45996.471181018518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45996.471181018518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45996.471181018518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45996.471181018518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45996.471181018518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45996.471181018518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45996.471181018518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45996.471181018518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45996.471181018518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45996.471181018518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45996.471181018518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45996.471181018518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45996.471181018518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45996.471181018518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45996.471181018518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45996.471181018518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45996.471181018518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45996.471181018518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292.99046342592192</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R4</v>
      </c>
      <c r="C3" s="89">
        <v>12</v>
      </c>
      <c r="D3" s="87" t="s">
        <v>35328</v>
      </c>
      <c r="E3" s="90" t="s">
        <v>39120</v>
      </c>
      <c r="F3" s="91">
        <v>45996.45716435185</v>
      </c>
      <c r="G3" s="92">
        <f t="shared" ref="G3:G14" ca="1" si="0">IFERROR(NOW()-F3,"")</f>
        <v>1.4016666667885147E-2</v>
      </c>
      <c r="H3" s="91">
        <v>45996.450266203705</v>
      </c>
      <c r="I3" s="108" t="str">
        <f>IFERROR(VLOOKUP(D3,DB!A:F,6,0),"")</f>
        <v>SCECO</v>
      </c>
      <c r="J3" s="108" t="str">
        <f>IFERROR(VLOOKUP(D3,DB!A:G,7,0),"")</f>
        <v>Good</v>
      </c>
      <c r="K3" s="93" t="s">
        <v>39121</v>
      </c>
      <c r="L3" s="87" t="str">
        <f>IFERROR(VLOOKUP(D3,DB!A:I,9,0),"")</f>
        <v>Latis</v>
      </c>
    </row>
    <row r="4" spans="1:16" ht="15" customHeight="1">
      <c r="A4" s="108"/>
      <c r="B4" s="108" t="str">
        <f>IFERROR(VLOOKUP(D4,DB!A:K,11,0),"")</f>
        <v/>
      </c>
      <c r="C4" s="89"/>
      <c r="D4" s="87"/>
      <c r="E4" s="90"/>
      <c r="F4" s="91"/>
      <c r="G4" s="92">
        <f t="shared" ca="1" si="0"/>
        <v>45996.471181018518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45996.471181018518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45996.471181018518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45996.471181018518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45996.471181018518</v>
      </c>
      <c r="H8" s="91"/>
      <c r="I8" s="108" t="str">
        <f>IFERROR(VLOOKUP(D8,DB!A:F,6,0),"")</f>
        <v/>
      </c>
      <c r="J8" s="108" t="str">
        <f>IFERROR(VLOOKUP(D8,DB!A:G,7,0),"")</f>
        <v/>
      </c>
      <c r="K8" s="93"/>
      <c r="L8" s="87" t="str">
        <f>IFERROR(VLOOKUP(D8,DB!A:I,9,0),"")</f>
        <v/>
      </c>
    </row>
    <row r="9" spans="1:16" ht="15" customHeight="1">
      <c r="A9" s="108"/>
      <c r="B9" s="108" t="str">
        <f>IFERROR(VLOOKUP(D9,DB!A:K,11,0),"")</f>
        <v/>
      </c>
      <c r="C9" s="89"/>
      <c r="D9" s="150"/>
      <c r="E9" s="90"/>
      <c r="F9" s="91"/>
      <c r="G9" s="92">
        <f t="shared" ca="1" si="0"/>
        <v>45996.471181018518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45996.471181018518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45996.471181018518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45996.471181018518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45996.471181018518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45996.471181018518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ref="G15:G78" ca="1" si="1">IFERROR(NOW()-F15,"")</f>
        <v>45996.471181018518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45996.471181018518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45996.471181018518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45996.471181018518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45996.471181018518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45996.471181018518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45996.471181018518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45996.471181018518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45996.471181018518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45996.471181018518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45996.471181018518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45996.471181018518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45996.471181018518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45996.471181018518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45996.471181018518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45996.471181018518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45996.471181018518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45996.471181018518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45996.471181018518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45996.471181018518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45996.471181018518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45996.471181018518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45996.471181018518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45996.471181018518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45996.471181018518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45996.471181018518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45996.471181018518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45996.471181018518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45996.471181018518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45996.471181018518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45996.471181018518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45996.471181018518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45996.471181018518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45996.471181018518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45996.471181018518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45996.471181018518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45996.471181018518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45996.471181018518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45996.471181018518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45996.471181018518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45996.471181018518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45996.471181018518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45996.471181018518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45996.471181018518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45996.471181018518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45996.471181018518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45996.471181018518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45996.471181018518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45996.471181018518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45996.471181018518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45996.471181018518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45996.471181018518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45996.471181018518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45996.471181018518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45996.471181018518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45996.471181018518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45996.471181018518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45996.471181018518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45996.471181018518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45996.471181018518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45996.471181018518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45996.471181018518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45996.471181018518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45996.471181018518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ref="G79:G142" ca="1" si="2">IFERROR(NOW()-F79,"")</f>
        <v>45996.471181018518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45996.471181018518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45996.471181018518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45996.471181018518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45996.471181018518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45996.471181018518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45996.471181018518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45996.471181018518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45996.471181018518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45996.471181018518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45996.471181018518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45996.471181018518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45996.471181018518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45996.471181018518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45996.471181018518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45996.471181018518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45996.471181018518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45996.471181018518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45996.471181018518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45996.471181018518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45996.471181018518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45996.471181018518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45996.471181018518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45996.471181018518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45996.471181018518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45996.471181018518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45996.471181018518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45996.471181018518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45996.471181018518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45996.471181018518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45996.471181018518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45996.471181018518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45996.471181018518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45996.471181018518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45996.471181018518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45996.471181018518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45996.471181018518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45996.471181018518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45996.471181018518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45996.471181018518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45996.471181018518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45996.471181018518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45996.471181018518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45996.471181018518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45996.471181018518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45996.471181018518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45996.471181018518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45996.471181018518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45996.471181018518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45996.471181018518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45996.471181018518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45996.471181018518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45996.471181018518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45996.471181018518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45996.471181018518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45996.471181018518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45996.471181018518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45996.471181018518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45996.471181018518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45996.471181018518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45996.471181018518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45996.471181018518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45996.471181018518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45996.471181018518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ref="G143:G188" ca="1" si="3">IFERROR(NOW()-F143,"")</f>
        <v>45996.471181018518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45996.471181018518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45996.471181018518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45996.471181018518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45996.471181018518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45996.471181018518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45996.471181018518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45996.471181018518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45996.471181018518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45996.471181018518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45996.471181018518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45996.471181018518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45996.471181018518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45996.471181018518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45996.471181018518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45996.471181018518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45996.471181018518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45996.471181018518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45996.471181018518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45996.471181018518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45996.471181018518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45996.471181018518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45996.471181018518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45996.471181018518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45996.471181018518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45996.471181018518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45996.471181018518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45996.471181018518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45996.471181018518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45996.471181018518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45996.471181018518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45996.471181018518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45996.471181018518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45996.471181018518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45996.471181018518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45996.471181018518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45996.471181018518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45996.471181018518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45996.471181018518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45996.471181018518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45996.471181018518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45996.471181018518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45996.471181018518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45996.471181018518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45996.471181018518</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45996.471181018518</v>
      </c>
      <c r="H188" s="91"/>
      <c r="I188" s="108" t="str">
        <f>IFERROR(VLOOKUP(D188,DB!A:F,6,0),"")</f>
        <v/>
      </c>
      <c r="J188" s="108" t="str">
        <f>IFERROR(VLOOKUP(D188,DB!A:G,7,0),"")</f>
        <v/>
      </c>
      <c r="K188" s="93"/>
      <c r="L188" s="87" t="str">
        <f>IFERROR(VLOOKUP(D188,DB!A:I,9,0),"")</f>
        <v/>
      </c>
    </row>
  </sheetData>
  <dataValidations count="2">
    <dataValidation allowBlank="1" showInputMessage="1" showErrorMessage="1" sqref="E1" xr:uid="{A4F81451-56CC-4543-9497-104C4E44EE4B}"/>
    <dataValidation type="list" allowBlank="1" showInputMessage="1" showErrorMessage="1" sqref="E2:E1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104.6391208333298</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70.282303703701473</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47.810069907405705</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15.097882407404541</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1</v>
      </c>
      <c r="D6" s="104" t="s">
        <v>38105</v>
      </c>
      <c r="E6" s="104" t="s">
        <v>39106</v>
      </c>
      <c r="F6" s="38">
        <v>45996.438043981485</v>
      </c>
      <c r="G6" s="132">
        <f t="shared" ref="G6:G26" ca="1" si="2">IFERROR(NOW()-F6,"")</f>
        <v>3.3137037033156957E-2</v>
      </c>
      <c r="H6" s="38" t="s">
        <v>39131</v>
      </c>
      <c r="I6" s="37" t="str">
        <f>IFERROR(VLOOKUP(D6,DB!A:F,6,0),"")</f>
        <v>SCECO</v>
      </c>
      <c r="J6" s="37" t="str">
        <f>IFERROR(VLOOKUP(D6,DB!A:G,7,0),"")</f>
        <v>Dead</v>
      </c>
      <c r="K6" s="37" t="s">
        <v>39132</v>
      </c>
      <c r="L6" s="37" t="str">
        <f>IFERROR(VLOOKUP(D6,DB!A:I,9,0),"")</f>
        <v>Latis</v>
      </c>
    </row>
    <row r="7" spans="1:13">
      <c r="A7" s="37"/>
      <c r="B7" s="37" t="str">
        <f>IFERROR(VLOOKUP(D7,DB!A:K,11,0),"")</f>
        <v/>
      </c>
      <c r="C7" s="37"/>
      <c r="D7" s="37"/>
      <c r="E7" s="37"/>
      <c r="F7" s="38"/>
      <c r="G7" s="132">
        <f t="shared" ca="1" si="2"/>
        <v>45996.471181018518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45996.471181018518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45996.471181018518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45996.471181018518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45996.471181018518</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45996.471181018518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45996.471181018518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45996.471181018518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45996.471181018518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45996.471181018518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45996.471181018518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45996.471181018518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45996.471181018518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45996.471181018518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45996.471181018518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45996.471181018518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45996.471181018518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45996.471181018518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45996.471181018518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45996.471181018518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45996.471181018518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45996.471181018518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45996.471181018518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45996.471181018518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45996.471181018518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45996.471181018518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45996.471181018518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45996.471181018518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45996.471181018518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45996.471181018518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45996.471181018518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45996.471181018518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45996.471181018518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45996.471181018518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45996.471181018518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45996.471181018518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45996.471181018518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45996.471181018518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45996.471181018518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45996.471181018518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45996.471181018518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45996.471181018518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45996.471181018518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45996.471181018518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45996.471181018518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45996.471181018518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45996.471181018518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45996.471181018518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45996.471181018518</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45996.471181018518</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45996.471181018518</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45996.471181018518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45996.471181018518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45996.471181018518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45996.471181018518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45996.471181018518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45996.471181018518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45996.471181018518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45996.471181018518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45996.471181018518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45996.471181018518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45996.471181018518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45996.471181018518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45996.471181018518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45996.471181018518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45996.471181018518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45996.471181018518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45996.471181018518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45996.471181018518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45996.471181018518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45996.471181018518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45996.471181018518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45996.471181018518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45996.471181018518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45996.471181018518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45996.471181018518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45996.471181018518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45996.471181018518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45996.471181018518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45996.471181018518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45996.471181018518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45996.471181018518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45996.471181018518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45996.471181018518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45996.471181018518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45996.471181018518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45996.471181018518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45996.471181018518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45996.471181018518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45996.471181018518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45996.471181018518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45996.471181018518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45996.471181018518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45996.471181018518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45996.471181018518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45996.471181018518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45996.471181018518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45996.471181018518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45996.471181018518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45996.471181018518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45996.471181018518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45996.471181018518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45996.471181018518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45996.471181018518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45996.471181018518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45996.471181018518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45996.471181018518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45996.471181018518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45996.471181018518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45996.471181018518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45996.471181018518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45996.471181018518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45996.471181018518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45996.471181018518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45996.471181018518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45996.471181018518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45996.471181018518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45996.471181018518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45996.471181018518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45996.471181018518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45996.471181018518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45996.471181018518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45996.471181018518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45996.471181018518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45996.471181018518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45996.471181018518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45996.471181018518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45996.471181018518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45996.471181018518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45996.471181018518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45996.471181018518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45996.471181018518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45996.471181018518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45996.471181018518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45996.471181018518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45996.471181018518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45996.471181018518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45996.471181018518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45996.471181018518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45996.471181018518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45996.471181018518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45996.471181018518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45996.471181018518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45996.471181018518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45996.471181018518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45996.471181018518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45996.471181018518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45996.471181018518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45996.471181018518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45996.471181018518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45996.471181018518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45996.471181018518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45996.471181018518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45996.471181018518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45996.471181018518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45996.471181018518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45996.471181018518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45996.471181018518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45996.471181018518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45996.471181018518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45996.471181018518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45996.471181018518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45996.471181018518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45996.471181018518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45996.471181018518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45996.471181018518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45996.471181018518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45996.471181018518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45996.471181018518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45996.471181018518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45996.471181018518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45996.471181018518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45996.471181018518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45996.471181018518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45996.471181018518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45996.471181018518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45996.471181018518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45996.471181018518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45996.471181018518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45996.471181018518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45996.471181018518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45996.471181018518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45996.471181018518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45996.471181018518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45996.471181018518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45996.471181018518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45996.471181018518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45996.471181018518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45996.471181018518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45996.471181018518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45996.471181018518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45996.471181018518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45996.471181018518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45996.471181018518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45996.471181018518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45996.471181018518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45996.471181018518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45996.471181018518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45996.471181018518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45996.471181018518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45996.471181018518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45996.471181018518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45996.471181018518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45996.471181018518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45996.471181018518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45996.471181018518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45996.471181018518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45996.471181018518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45996.471181018518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45996.471181018518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45996.471181018518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45996.471181018518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45996.471181018518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45996.471181018518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45996.471181018518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45996.471181018518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45996.471181018518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45996.471181018518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45996.471181018518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45996.471181018518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45996.471181018518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45996.471181018518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45996.471181018518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45996.471181018518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45996.471181018518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45996.471181018518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45996.471181018518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45996.471181018518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45996.471181018518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45996.471181018518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45996.471181018518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45996.471181018518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45996.471181018518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45996.471181018518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45996.471181018518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45996.471181018518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45996.471181018518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45996.471181018518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45996.471181018518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45996.471181018518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45996.471181018518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45996.471181018518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45996.471181018518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45996.471181018518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45996.471181018518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45996.471181018518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45996.471181018518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45996.471181018518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45996.471181018518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45996.471181018518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45996.471181018518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45996.471181018518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45996.471181018518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45996.471181018518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45996.471181018518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45996.471181018518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45996.471181018518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45996.471181018518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45996.471181018518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45996.471181018518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45996.471181018518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45996.471181018518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45996.471181018518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45996.471181018518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45996.471181018518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45996.471181018518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45996.471181018518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45996.471181018518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45996.471181018518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45996.471181018518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45996.471181018518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45996.471181018518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45996.471181018518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45996.471181018518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45996.471181018518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45996.471181018518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45996.471181018518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45996.471181018518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45996.471181018518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45996.471181018518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45996.471181018518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45996.471181018518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45996.471181018518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45996.471181018518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45996.471181018518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45996.471181018518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45996.471181018518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45996.471181018518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45996.471181018518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45996.471181018518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45996.471181018518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45996.471181018518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45996.471181018518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45996.471181018518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45996.471181018518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45996.471181018518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45996.471181018518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45996.471181018518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45996.471181018518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45996.471181018518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45996.471181018518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45996.471181018518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45996.471181018518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45996.471181018518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45996.471181018518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45996.471181018518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45996.471181018518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45996.471181018518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45996.471181018518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45996.471181018518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45996.471181018518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45996.471181018518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45996.471181018518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45996.471181018518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45996.471181018518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45996.471181018518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45996.471181018518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45996.471181018518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45996.471181018518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45996.471181018518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45996.471181018518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45996.471181018518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45996.471181018518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45996.471181018518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45996.471181018518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45996.471181018518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45996.471181018518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45996.471181018518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45996.471181018518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45996.471181018518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45996.471181018518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45996.471181018518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45996.471181018518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45996.471181018518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45996.471181018518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45996.471181018518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45996.471181018518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45996.471181018518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45996.471181018518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45996.471181018518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45996.471181018518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45996.471181018518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45996.471181018518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45996.471181018518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45996.471181018518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45996.471181018518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45996.471181018518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45996.471181018518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45996.471181018518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45996.471181018518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45996.471181018518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45996.471181018518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45996.471181018518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45996.471181018518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45996.471181018518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45996.471181018518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45996.471181018518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45996.471181018518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45996.471181018518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45996.471181018518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45996.471181018518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45996.471181018518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45996.471181018518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45996.471181018518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45996.471181018518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45996.471181018518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45996.471181018518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45996.471181018518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45996.471181018518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45996.471181018518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45996.471181018518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45996.471181018518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45996.471181018518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45996.471181018518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45996.471181018518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45996.471181018518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45996.471181018518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45996.471181018518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45996.471181018518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45996.471181018518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45996.471181018518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45996.471181018518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45996.471181018518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45996.471181018518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45996.471181018518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45996.471181018518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45996.471181018518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45996.471181018518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45996.471181018518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45996.471181018518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45996.471181018518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45996.471181018518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45996.471181018518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45996.471181018518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45996.471181018518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45996.471181018518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45996.471181018518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45996.471181018518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45996.471181018518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45996.471181018518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45996.471181018518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45996.471181018518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45996.471181018518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45996.471181018518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45996.471181018518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45996.471181018518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45996.471181018518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45996.471181018518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45996.471181018518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45996.471181018518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45996.471181018518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45996.471181018518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45996.471181018518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45996.471181018518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45996.471181018518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45996.471181018518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45996.471181018518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45996.471181018518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45996.471181018518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45996.471181018518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45996.471181018518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45996.471181018518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45996.471181018518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45996.471181018518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45996.471181018518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45996.471181018518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45996.471181018518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45996.471181018518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45996.471181018518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45996.471181018518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45996.471181018518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45996.471181018518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45996.471181018518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45996.471181018518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45996.471181018518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45996.471181018518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45996.471181018518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45996.471181018518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45996.471181018518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45996.471181018518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45996.471181018518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45996.471181018518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45996.471181018518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45996.471181018518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45996.471181018518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45996.471181018518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45996.471181018518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45996.471181018518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45996.471181018518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45996.471181018518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45996.471181018518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45996.471181018518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45996.471181018518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45996.471181018518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45996.471181018518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45996.471181018518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45996.471181018518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45996.471181018518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45996.471181018518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45996.471181018518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45996.471181018518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45996.471181018518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45996.471181018518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45996.471181018518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45996.471181018518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45996.471181018518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45996.471181018518</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45996.471181018518</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45996.471181018518</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45996.471181018518</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45996.471181018518</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45996.471181018518</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45996.471181018518</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2025-12-05T08:18:31Z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