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8" documentId="120_S{2AC9BD13-BADA-5192-A53E-5A8FF88502F6}" xr6:coauthVersionLast="47" xr6:coauthVersionMax="47" xr10:uidLastSave="{E59BC932-9F6C-4C24-BA6E-CD49C19C1147}"/>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J3" i="4"/>
  <c r="J4" i="4"/>
  <c r="J5" i="4"/>
  <c r="J6" i="4"/>
  <c r="J7" i="4"/>
  <c r="J8"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L12" i="4"/>
  <c r="J9" i="4"/>
  <c r="J10" i="4"/>
  <c r="J11" i="4"/>
  <c r="J12" i="4"/>
  <c r="I3" i="4"/>
  <c r="I4" i="4"/>
  <c r="I5" i="4"/>
  <c r="I6" i="4"/>
  <c r="I7" i="4"/>
  <c r="I8" i="4"/>
  <c r="I9" i="4"/>
  <c r="I10" i="4"/>
  <c r="I11" i="4"/>
  <c r="I12" i="4"/>
  <c r="G3" i="4"/>
  <c r="G4" i="4"/>
  <c r="G5" i="4"/>
  <c r="G6" i="4"/>
  <c r="G7" i="4"/>
  <c r="G8" i="4"/>
  <c r="G9" i="4"/>
  <c r="G10" i="4"/>
  <c r="G11" i="4"/>
  <c r="G12" i="4"/>
  <c r="B3" i="4"/>
  <c r="B4" i="4"/>
  <c r="B5" i="4"/>
  <c r="B6" i="4"/>
  <c r="B7" i="4"/>
  <c r="B8" i="4"/>
  <c r="B9" i="4"/>
  <c r="B10" i="4"/>
  <c r="B11" i="4"/>
  <c r="B1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<sst xmlns="http://schemas.openxmlformats.org/spreadsheetml/2006/main" count="180266" uniqueCount="39118">
  <si>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</si>
  <si>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</si>
  <si>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</si>
  <si>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</si>
  <si>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</si>
  <si>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</si>
  <si>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</si>
  <si>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</si>
  <si>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</si>
  <si>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</si>
  <si>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</si>
  <si>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</si>
  <si>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</si>
  <si>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</si>
  <si>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</si>
  <si>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</si>
  <si>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</si>
  <si>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</si>
  <si>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</si>
  <si>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</si>
  <si>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</si>
  <si>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</si>
  <si>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</si>
  <si>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</si>
  <si>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</si>
  <si>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</si>
  <si>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</si>
  <si>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</si>
  <si>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</si>
  <si>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</si>
  <si>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</si>
  <si>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</si>
  <si>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</si>
  <si>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</si>
  <si>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</si>
  <si>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</si>
  <si>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</si>
  <si>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</si>
  <si>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</si>
  <si>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</si>
  <si>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</si>
  <si>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</si>
  <si>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</si>
  <si>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</si>
  <si>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</si>
  <si>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</si>
  <si>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</si>
  <si>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</si>
  <si>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</si>
  <si>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</si>
  <si>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</si>
  <si>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</si>
  <si>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</si>
  <si>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</si>
  <si>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</si>
  <si>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</si>
  <si>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</si>
  <si>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</si>
  <si>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</si>
  <si>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</si>
  <si>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</si>
  <si>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</si>
  <si>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</si>
  <si>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</si>
  <si>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</si>
  <si>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</si>
  <si>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</si>
  <si>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</si>
  <si>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</si>
  <si>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</si>
  <si>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</si>
  <si>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</si>
  <si>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</si>
  <si>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</si>
  <si>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</si>
  <si>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</si>
  <si>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</si>
  <si>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</si>
  <si>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</si>
  <si>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</si>
  <si>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</si>
  <si>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</si>
  <si>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</si>
  <si>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</si>
  <si>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</si>
  <si>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</si>
  <si>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</si>
  <si>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</si>
  <si>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</si>
  <si>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</si>
  <si>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</si>
  <si>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</si>
  <si>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</si>
  <si>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</si>
  <si>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</si>
  <si>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</si>
  <si>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</si>
  <si>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</si>
  <si>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</si>
  <si>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</si>
  <si>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</si>
  <si>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</si>
  <si>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</si>
  <si>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</si>
  <si>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</si>
  <si>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</si>
  <si>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</si>
  <si>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</si>
  <si>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</si>
  <si>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</si>
  <si>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</si>
  <si>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</si>
  <si>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</si>
  <si>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</si>
  <si>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</si>
  <si>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</si>
  <si>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</si>
  <si>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</si>
  <si>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</si>
  <si>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</si>
  <si>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</si>
  <si>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</si>
  <si>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</si>
  <si>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</si>
  <si>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</si>
  <si>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</si>
  <si>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</si>
  <si>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</si>
  <si>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</si>
  <si>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</si>
  <si>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</si>
  <si>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</si>
  <si>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</si>
  <si>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</si>
  <si>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</si>
  <si>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</si>
  <si>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</si>
  <si>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</si>
  <si>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</si>
  <si>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</si>
  <si>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</si>
  <si>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</si>
  <si>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</si>
  <si>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</si>
  <si>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</si>
  <si>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</si>
  <si>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</si>
  <si>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</si>
  <si>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</si>
  <si>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</si>
  <si>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</si>
  <si>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</si>
  <si>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</si>
  <si>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</si>
  <si>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</si>
  <si>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</si>
  <si>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</si>
  <si>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</si>
  <si>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</si>
  <si>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</si>
  <si>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</si>
  <si>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</si>
  <si>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</si>
  <si>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</si>
  <si>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</si>
  <si>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</si>
  <si>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</si>
  <si>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</si>
  <si>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</si>
  <si>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</si>
  <si>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</si>
  <si>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</si>
  <si>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</si>
  <si>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</si>
  <si>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</si>
  <si>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</si>
  <si>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</si>
  <si>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</si>
  <si>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</si>
  <si>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</si>
  <si>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</si>
  <si>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</si>
  <si>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</si>
  <si>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</si>
  <si>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</si>
  <si>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</si>
  <si>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</si>
  <si>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</si>
  <si>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</si>
  <si>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</si>
  <si>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</si>
  <si>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</si>
  <si>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</si>
  <si>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</si>
  <si>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</si>
  <si>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</si>
  <si>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</si>
  <si>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</si>
  <si>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</si>
  <si>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</si>
  <si>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</si>
  <si>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</si>
  <si>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</si>
  <si>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</si>
  <si>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</si>
  <si>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</si>
  <si>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</si>
  <si>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</si>
  <si>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</si>
  <si>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</si>
  <si>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</si>
  <si>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</si>
  <si>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</si>
  <si>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</si>
  <si>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</si>
  <si>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</si>
  <si>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</si>
  <si>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</si>
  <si>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</si>
  <si>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</si>
  <si>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</si>
  <si>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</si>
  <si>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</si>
  <si>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</si>
  <si>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</si>
  <si>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</si>
  <si>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</si>
  <si>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</si>
  <si>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</si>
  <si>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</si>
  <si>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</si>
  <si>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</si>
  <si>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</si>
  <si>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</si>
  <si>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</si>
  <si>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</si>
  <si>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</si>
  <si>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</si>
  <si>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</si>
  <si>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</si>
  <si>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</si>
  <si>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</si>
  <si>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</si>
  <si>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</si>
  <si>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</si>
  <si>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</si>
  <si>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</si>
  <si>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</si>
  <si>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</si>
  <si>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</si>
  <si>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</si>
  <si>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</si>
  <si>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</si>
  <si>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</si>
  <si>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</si>
  <si>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</si>
  <si>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</si>
  <si>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</si>
  <si>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</si>
  <si>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</si>
  <si>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</si>
  <si>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</si>
  <si>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</si>
  <si>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</si>
  <si>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</si>
  <si>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</si>
  <si>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</si>
  <si>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</si>
  <si>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</si>
  <si>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</si>
  <si>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</si>
  <si>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</si>
  <si>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</si>
  <si>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</si>
  <si>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</si>
  <si>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</si>
  <si>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</si>
  <si>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</si>
  <si>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</si>
  <si>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</si>
  <si>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</si>
  <si>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</si>
  <si>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</si>
  <si>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</si>
  <si>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</si>
  <si>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</si>
  <si>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</si>
  <si>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</si>
  <si>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</si>
  <si>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</si>
  <si>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</si>
  <si>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</si>
  <si>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</si>
  <si>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</si>
  <si>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</si>
  <si>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</si>
  <si>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</si>
  <si>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</si>
  <si>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</si>
  <si>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</si>
  <si>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</si>
  <si>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</si>
  <si>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</si>
  <si>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</si>
  <si>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</si>
  <si>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</si>
  <si>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</si>
  <si>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</si>
  <si>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</si>
  <si>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</si>
  <si>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</si>
  <si>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</si>
  <si>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</si>
  <si>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</si>
  <si>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</si>
  <si>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</si>
  <si>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</si>
  <si>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</si>
  <si>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</si>
  <si>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</si>
  <si>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</si>
  <si>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</si>
  <si>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</si>
  <si>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</si>
  <si>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</si>
  <si>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</si>
  <si>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</si>
  <si>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</si>
  <si>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</si>
  <si>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</si>
  <si>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</si>
  <si>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</si>
  <si>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</si>
  <si>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</si>
  <si>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</si>
  <si>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</si>
  <si>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</si>
  <si>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</si>
  <si>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</si>
  <si>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</si>
  <si>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</si>
  <si>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</si>
  <si>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</si>
  <si>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</si>
  <si>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</si>
  <si>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</si>
  <si>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</si>
  <si>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</si>
  <si>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</si>
  <si>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</si>
  <si>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</si>
  <si>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</si>
  <si>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</si>
  <si>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</si>
  <si>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</si>
  <si>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</si>
  <si>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</si>
  <si>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</si>
  <si>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</si>
  <si>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</si>
  <si>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</si>
  <si>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</si>
  <si>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</si>
  <si>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</si>
  <si>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</si>
  <si>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</si>
  <si>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</si>
  <si>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</si>
  <si>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</si>
  <si>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</si>
  <si>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</si>
  <si>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</si>
  <si>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</si>
  <si>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</si>
  <si>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</si>
  <si>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</si>
  <si>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</si>
  <si>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</si>
  <si>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</si>
  <si>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</si>
  <si>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</si>
  <si>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</si>
  <si>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</si>
  <si>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</si>
  <si>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</si>
  <si>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</si>
  <si>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</si>
  <si>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</si>
  <si>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</si>
  <si>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</si>
  <si>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</si>
  <si>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</si>
  <si>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</si>
  <si>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</si>
  <si>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</si>
  <si>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</si>
  <si>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</si>
  <si>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</si>
  <si>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</si>
  <si>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</si>
  <si>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</si>
  <si>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</si>
  <si>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</si>
  <si>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</si>
  <si>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</si>
  <si>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</si>
  <si>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</si>
  <si>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</si>
  <si>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</si>
  <si>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</si>
  <si>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</si>
  <si>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</si>
  <si>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</si>
  <si>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</si>
  <si>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</si>
  <si>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</si>
  <si>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</si>
  <si>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</si>
  <si>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</si>
  <si>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</si>
  <si>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</si>
  <si>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</si>
  <si>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</si>
  <si>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</si>
  <si>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</si>
  <si>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</si>
  <si>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</si>
  <si>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</si>
  <si>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</si>
  <si>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</si>
  <si>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</si>
  <si>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</si>
  <si>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</si>
  <si>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</si>
  <si>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</si>
  <si>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</si>
  <si>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</si>
  <si>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</si>
  <si>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</si>
  <si>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</si>
  <si>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</si>
  <si>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</si>
  <si>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</si>
  <si>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</si>
  <si>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</si>
  <si>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</si>
  <si>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</si>
  <si>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</si>
  <si>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</si>
  <si>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</si>
  <si>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</si>
  <si>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</si>
  <si>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</si>
  <si>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</si>
  <si>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</si>
  <si>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</si>
  <si>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</si>
  <si>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</si>
  <si>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</si>
  <si>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</si>
  <si>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</si>
  <si>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</si>
  <si>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</si>
  <si>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</si>
  <si>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</si>
  <si>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</si>
  <si>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</si>
  <si>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</si>
  <si>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</si>
  <si>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</si>
  <si>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</si>
  <si>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</si>
  <si>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</si>
  <si>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</si>
  <si>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</si>
  <si>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</si>
  <si>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</si>
  <si>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</si>
  <si>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</si>
  <si>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</si>
  <si>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</si>
  <si>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</si>
  <si>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</si>
  <si>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</si>
  <si>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</si>
  <si>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</si>
  <si>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</si>
  <si>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</si>
  <si>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</si>
  <si>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</si>
  <si>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</si>
  <si>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</si>
  <si>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</si>
  <si>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</si>
  <si>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</si>
  <si>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</si>
  <si>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</si>
  <si>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</si>
  <si>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</si>
  <si>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</si>
  <si>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</si>
  <si>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</si>
  <si>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</si>
  <si>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</si>
  <si>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</si>
  <si>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</si>
  <si>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</si>
  <si>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</si>
  <si>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</si>
  <si>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</si>
  <si>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</si>
  <si>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</si>
  <si>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</si>
  <si>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</si>
  <si>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</si>
  <si>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</si>
  <si>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</si>
  <si>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</si>
  <si>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</si>
  <si>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</si>
  <si>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</si>
  <si>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</si>
  <si>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</si>
  <si>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</si>
  <si>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</si>
  <si>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</si>
  <si>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</si>
  <si>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</si>
  <si>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</si>
  <si>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</si>
  <si>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</si>
  <si>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</si>
  <si>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</si>
  <si>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</si>
  <si>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</si>
  <si>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</si>
  <si>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</si>
  <si>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</si>
  <si>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</si>
  <si>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</si>
  <si>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</si>
  <si>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</si>
  <si>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</si>
  <si>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</si>
  <si>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</si>
  <si>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</si>
  <si>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</si>
  <si>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</si>
  <si>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</si>
  <si>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</si>
  <si>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</si>
  <si>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</si>
  <si>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</si>
  <si>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</si>
  <si>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</si>
  <si>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</si>
  <si>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</si>
  <si>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</si>
  <si>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</si>
  <si>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</si>
  <si>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</si>
  <si>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</si>
  <si>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</si>
  <si>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</si>
  <si>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</si>
  <si>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</si>
  <si>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</si>
  <si>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</si>
  <si>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</si>
  <si>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</si>
  <si>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</si>
  <si>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</si>
  <si>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</si>
  <si>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</si>
  <si>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</si>
  <si>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</si>
  <si>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</si>
  <si>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</si>
  <si>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</si>
  <si>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</si>
  <si>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</si>
  <si>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</si>
  <si>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</si>
  <si>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</si>
  <si>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</si>
  <si>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</si>
  <si>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</si>
  <si>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</si>
  <si>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</si>
  <si>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</si>
  <si>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</si>
  <si>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</si>
  <si>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</si>
  <si>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</si>
  <si>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</si>
  <si>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</si>
  <si>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</si>
  <si>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</si>
  <si>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</si>
  <si>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</si>
  <si>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</si>
  <si>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</si>
  <si>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</si>
  <si>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</si>
  <si>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</si>
  <si>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</si>
  <si>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</si>
  <si>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</si>
  <si>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</si>
  <si>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</si>
  <si>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</si>
  <si>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</si>
  <si>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</si>
  <si>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</si>
  <si>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</si>
  <si>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</si>
  <si>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</si>
  <si>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</si>
  <si>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</si>
  <si>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</si>
  <si>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</si>
  <si>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</si>
  <si>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</si>
  <si>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</si>
  <si>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</si>
  <si>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</si>
  <si>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</si>
  <si>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</si>
  <si>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</si>
  <si>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</si>
  <si>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</si>
  <si>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</si>
  <si>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</si>
  <si>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</si>
  <si>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</si>
  <si>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</si>
  <si>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</si>
  <si>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</si>
  <si>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</si>
  <si>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</si>
  <si>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</si>
  <si>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</si>
  <si>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</si>
  <si>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</si>
  <si>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</si>
  <si>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</si>
  <si>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</si>
  <si>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</si>
  <si>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</si>
  <si>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</si>
  <si>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</si>
  <si>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</si>
  <si>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</si>
  <si>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</si>
  <si>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</si>
  <si>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</si>
  <si>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</si>
  <si>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</si>
  <si>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</si>
  <si>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</si>
  <si>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</si>
  <si>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</si>
  <si>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</si>
  <si>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</si>
  <si>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</si>
  <si>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</si>
  <si>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</si>
  <si>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</si>
  <si>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</si>
  <si>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</si>
  <si>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</si>
  <si>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</si>
  <si>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</si>
  <si>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</si>
  <si>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</si>
  <si>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</si>
  <si>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</si>
  <si>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</si>
  <si>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</si>
  <si>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</si>
  <si>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</si>
  <si>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</si>
  <si>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</si>
  <si>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</si>
  <si>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</si>
  <si>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</si>
  <si>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</si>
  <si>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</si>
  <si>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</si>
  <si>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</si>
  <si>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</si>
  <si>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</si>
  <si>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</si>
  <si>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</si>
  <si>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</si>
  <si>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</si>
  <si>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</si>
  <si>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</si>
  <si>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</si>
  <si>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</si>
  <si>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</si>
  <si>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</si>
  <si>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</si>
  <si>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</si>
  <si>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</si>
  <si>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</si>
  <si>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</si>
  <si>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</si>
  <si>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</si>
  <si>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</si>
  <si>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</si>
  <si>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</si>
  <si>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</si>
  <si>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</si>
  <si>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</si>
  <si>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</si>
  <si>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</si>
  <si>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</si>
  <si>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</si>
  <si>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</si>
  <si>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</si>
  <si>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</si>
  <si>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</si>
  <si>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</si>
  <si>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</si>
  <si>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</si>
  <si>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</si>
  <si>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</si>
  <si>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</si>
  <si>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</si>
  <si>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</si>
  <si>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</si>
  <si>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</si>
  <si>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</si>
  <si>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</si>
  <si>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</si>
  <si>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</si>
  <si>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</si>
  <si>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</si>
  <si>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</si>
  <si>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</si>
  <si>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</si>
  <si>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</si>
  <si>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</si>
  <si>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</si>
  <si>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</si>
  <si>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</si>
  <si>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</si>
  <si>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</si>
  <si>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</si>
  <si>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</si>
  <si>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</si>
  <si>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</si>
  <si>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</si>
  <si>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</si>
  <si>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</si>
  <si>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</si>
  <si>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</si>
  <si>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</si>
  <si>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</si>
  <si>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</si>
  <si>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</si>
  <si>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</si>
  <si>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</si>
  <si>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</si>
  <si>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</si>
  <si>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</si>
  <si>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</si>
  <si>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</si>
  <si>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</si>
  <si>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</si>
  <si>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</si>
  <si>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</si>
  <si>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</si>
  <si>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</si>
  <si>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</si>
  <si>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</si>
  <si>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</si>
  <si>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</si>
  <si>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</si>
  <si>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</si>
  <si>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</si>
  <si>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</si>
  <si>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</si>
  <si>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</si>
  <si>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</si>
  <si>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</si>
  <si>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</si>
  <si>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</si>
  <si>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</si>
  <si>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</si>
  <si>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</si>
  <si>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</si>
  <si>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</si>
  <si>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</si>
  <si>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</si>
  <si>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</si>
  <si>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</si>
  <si>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</si>
  <si>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</si>
  <si>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</si>
  <si>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</si>
  <si>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</si>
  <si>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</si>
  <si>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</si>
  <si>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</si>
  <si>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</si>
  <si>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</si>
  <si>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</si>
  <si>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</si>
  <si>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</si>
  <si>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</si>
  <si>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</si>
  <si>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</si>
  <si>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</si>
  <si>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</si>
  <si>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</si>
  <si>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</si>
  <si>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</si>
  <si>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</si>
  <si>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</si>
  <si>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</si>
  <si>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</si>
  <si>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</si>
  <si>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</si>
  <si>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</si>
  <si>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</si>
  <si>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</si>
  <si>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</si>
  <si>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</si>
  <si>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</si>
  <si>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</si>
  <si>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</si>
  <si>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</si>
  <si>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</si>
  <si>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</si>
  <si>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</si>
  <si>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</si>
  <si>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</si>
  <si>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</si>
  <si>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</si>
  <si>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</si>
  <si>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</si>
  <si>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</si>
  <si>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</si>
  <si>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</si>
  <si>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</si>
  <si>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</si>
  <si>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</si>
  <si>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</si>
  <si>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</si>
  <si>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</si>
  <si>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</si>
  <si>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</si>
  <si>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</si>
  <si>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</si>
  <si>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</si>
  <si>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</si>
  <si>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</si>
  <si>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</si>
  <si>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</si>
  <si>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</si>
  <si>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</si>
  <si>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</si>
  <si>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</si>
  <si>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</si>
  <si>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</si>
  <si>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</si>
  <si>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</si>
  <si>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</si>
  <si>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</si>
  <si>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</si>
  <si>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</si>
  <si>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</si>
  <si>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</si>
  <si>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</si>
  <si>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</si>
  <si>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</si>
  <si>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</si>
  <si>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</si>
  <si>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</si>
  <si>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</si>
  <si>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</si>
  <si>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</si>
  <si>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</si>
  <si>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</si>
  <si>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</si>
  <si>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</si>
  <si>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</si>
  <si>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</si>
  <si>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</si>
  <si>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</si>
  <si>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</si>
  <si>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</si>
  <si>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</si>
  <si>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</si>
  <si>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</si>
  <si>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</si>
  <si>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</si>
  <si>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</si>
  <si>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</si>
  <si>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</si>
  <si>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</si>
  <si>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</si>
  <si>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</si>
  <si>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</si>
  <si>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</si>
  <si>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</si>
  <si>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</si>
  <si>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</si>
  <si>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</si>
  <si>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</si>
  <si>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</si>
  <si>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</si>
  <si>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</si>
  <si>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</si>
  <si>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</si>
  <si>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</si>
  <si>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</si>
  <si>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</si>
  <si>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</si>
  <si>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</si>
  <si>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</si>
  <si>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</si>
  <si>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</si>
  <si>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</si>
  <si>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</si>
  <si>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</si>
  <si>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</si>
  <si>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</si>
  <si>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</si>
  <si>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</si>
  <si>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</si>
  <si>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</si>
  <si>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</si>
  <si>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</si>
  <si>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</si>
  <si>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</si>
  <si>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</si>
  <si>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</si>
  <si>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</si>
  <si>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</si>
  <si>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</si>
  <si>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</si>
  <si>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</si>
  <si>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</si>
  <si>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</si>
  <si>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</si>
  <si>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</si>
  <si>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</si>
  <si>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</si>
  <si>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</si>
  <si>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</si>
  <si>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</si>
  <si>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</si>
  <si>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</si>
  <si>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</si>
  <si>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</si>
  <si>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</si>
  <si>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</si>
  <si>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</si>
  <si>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</si>
  <si>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</si>
  <si>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</si>
  <si>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</si>
  <si>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</si>
  <si>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</si>
  <si>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</si>
  <si>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</si>
  <si>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</si>
  <si>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</si>
  <si>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</si>
  <si>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</si>
  <si>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</si>
  <si>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</si>
  <si>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</si>
  <si>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</si>
  <si>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</si>
  <si>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</si>
  <si>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</si>
  <si>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</si>
  <si>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</si>
  <si>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</si>
  <si>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</si>
  <si>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</si>
  <si>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</si>
  <si>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</si>
  <si>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</si>
  <si>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</si>
  <si>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</si>
  <si>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</si>
  <si>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</si>
  <si>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</si>
  <si>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</si>
  <si>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</si>
  <si>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</si>
  <si>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</si>
  <si>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</si>
  <si>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</si>
  <si>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</si>
  <si>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</si>
  <si>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</si>
  <si>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</si>
  <si>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</si>
  <si>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</si>
  <si>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</si>
  <si>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</si>
  <si>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</si>
  <si>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</si>
  <si>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</si>
  <si>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</si>
  <si>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</si>
  <si>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</si>
  <si>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</si>
  <si>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</si>
  <si>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</si>
  <si>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</si>
  <si>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</si>
  <si>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</si>
  <si>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</si>
  <si>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</si>
  <si>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</si>
  <si>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</si>
  <si>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</si>
  <si>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</si>
  <si>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</si>
  <si>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</si>
  <si>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</si>
  <si>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</si>
  <si>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</si>
  <si>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</si>
  <si>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</si>
  <si>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</si>
  <si>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</si>
  <si>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</si>
  <si>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</si>
  <si>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</si>
  <si>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</si>
  <si>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</si>
  <si>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</si>
  <si>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</si>
  <si>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</si>
  <si>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</si>
  <si>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</si>
  <si>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</si>
  <si>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</si>
  <si>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</si>
  <si>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</si>
  <si>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</si>
  <si>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</si>
  <si>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</si>
  <si>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</si>
  <si>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</si>
  <si>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</si>
  <si>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</si>
  <si>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</si>
  <si>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</si>
  <si>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</si>
  <si>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</si>
  <si>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</si>
  <si>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</si>
  <si>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</si>
  <si>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</si>
  <si>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</si>
  <si>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</si>
  <si>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</si>
  <si>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</si>
  <si>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</si>
  <si>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</si>
  <si>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</si>
  <si>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</si>
  <si>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</si>
  <si>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</si>
  <si>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</si>
  <si>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</si>
  <si>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</si>
  <si>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</si>
  <si>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</si>
  <si>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</si>
  <si>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</si>
  <si>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</si>
  <si>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</si>
  <si>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</si>
  <si>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</si>
  <si>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</si>
  <si>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</si>
  <si>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</si>
  <si>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</si>
  <si>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</si>
  <si>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</si>
  <si>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</si>
  <si>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</si>
  <si>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</si>
  <si>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</si>
  <si>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</si>
  <si>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</si>
  <si>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</si>
  <si>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</si>
  <si>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</si>
  <si>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</si>
  <si>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</si>
  <si>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</si>
  <si>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</si>
  <si>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</si>
  <si>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</si>
  <si>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</si>
  <si>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</si>
  <si>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</si>
  <si>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</si>
  <si>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</si>
  <si>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</si>
  <si>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</si>
  <si>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</si>
  <si>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</si>
  <si>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</si>
  <si>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</si>
  <si>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</si>
  <si>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</si>
  <si>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</si>
  <si>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</si>
  <si>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</si>
  <si>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</si>
  <si>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</si>
  <si>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</si>
  <si>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</si>
  <si>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</si>
  <si>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</si>
  <si>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</si>
  <si>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</si>
  <si>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</si>
  <si>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</si>
  <si>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</si>
  <si>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</si>
  <si>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</si>
  <si>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</si>
  <si>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</si>
  <si>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</si>
  <si>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</si>
  <si>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</si>
  <si>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</si>
  <si>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</si>
  <si>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</si>
  <si>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</si>
  <si>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</si>
  <si>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</si>
  <si>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</si>
  <si>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</si>
  <si>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</si>
  <si>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</si>
  <si>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</si>
  <si>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</si>
  <si>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</si>
  <si>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</si>
  <si>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</si>
  <si>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</si>
  <si>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</si>
  <si>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</si>
  <si>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</si>
  <si>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</si>
  <si>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</si>
  <si>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</si>
  <si>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</si>
  <si>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</si>
  <si>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</si>
  <si>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</si>
  <si>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</si>
  <si>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</si>
  <si>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</si>
  <si>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</si>
  <si>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</si>
  <si>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</si>
  <si>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</si>
  <si>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</si>
  <si>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</si>
  <si>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</si>
  <si>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</si>
  <si>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</si>
  <si>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</si>
  <si>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</si>
  <si>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</si>
  <si>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</si>
  <si>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</si>
  <si>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</si>
  <si>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</si>
  <si>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</si>
  <si>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</si>
  <si>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</si>
  <si>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</si>
  <si>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</si>
  <si>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</si>
  <si>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</si>
  <si>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</si>
  <si>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</si>
  <si>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</si>
  <si>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</si>
  <si>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</si>
  <si>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</si>
  <si>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</si>
  <si>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</si>
  <si>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</si>
  <si>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</si>
  <si>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</si>
  <si>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</si>
  <si>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</si>
  <si>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</si>
  <si>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</si>
  <si>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</si>
  <si>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</si>
  <si>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</si>
  <si>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</si>
  <si>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</si>
  <si>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</si>
  <si>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</si>
  <si>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</si>
  <si>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</si>
  <si>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</si>
  <si>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</si>
  <si>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</si>
  <si>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</si>
  <si>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</si>
  <si>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</si>
  <si>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</si>
  <si>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</si>
  <si>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</si>
  <si>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</si>
  <si>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</si>
  <si>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</si>
  <si>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</si>
  <si>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</si>
  <si>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</si>
  <si>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</si>
  <si>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</si>
  <si>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</si>
  <si>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</si>
  <si>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</si>
  <si>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</si>
  <si>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</si>
  <si>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</si>
  <si>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</si>
  <si>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</si>
  <si>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</si>
  <si>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</si>
  <si>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</si>
  <si>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</si>
  <si>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</si>
  <si>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</si>
  <si>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</si>
  <si>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</si>
  <si>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</si>
  <si>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</si>
  <si>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</si>
  <si>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</si>
  <si>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</si>
  <si>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</si>
  <si>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</si>
  <si>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</si>
  <si>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</si>
  <si>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</si>
  <si>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</si>
  <si>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</si>
  <si>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</si>
  <si>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</si>
  <si>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</si>
  <si>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</si>
  <si>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</si>
  <si>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</si>
  <si>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</si>
  <si>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</si>
  <si>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</si>
  <si>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</si>
  <si>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</si>
  <si>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</si>
  <si>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</si>
  <si>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</si>
  <si>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</si>
  <si>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</si>
  <si>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</si>
  <si>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</si>
  <si>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</si>
  <si>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</si>
  <si>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</si>
  <si>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</si>
  <si>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</si>
  <si>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</si>
  <si>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</si>
  <si>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</si>
  <si>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</si>
  <si>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</si>
  <si>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</si>
  <si>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</si>
  <si>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</si>
  <si>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</si>
  <si>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</si>
  <si>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</si>
  <si>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</si>
  <si>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</si>
  <si>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</si>
  <si>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</si>
  <si>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</si>
  <si>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</si>
  <si>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</si>
  <si>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</si>
  <si>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</si>
  <si>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</si>
  <si>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</si>
  <si>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</si>
  <si>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</si>
  <si>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</si>
  <si>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</si>
  <si>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</si>
  <si>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</si>
  <si>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</si>
  <si>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</si>
  <si>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</si>
  <si>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</si>
  <si>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</si>
  <si>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</si>
  <si>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</si>
  <si>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</si>
  <si>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</si>
  <si>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</si>
  <si>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</si>
  <si>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</si>
  <si>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</si>
  <si>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</si>
  <si>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</si>
  <si>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</si>
  <si>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</si>
  <si>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</si>
  <si>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</si>
  <si>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</si>
  <si>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</si>
  <si>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</si>
  <si>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</si>
  <si>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</si>
  <si>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</si>
  <si>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</si>
  <si>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</si>
  <si>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</si>
  <si>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</si>
  <si>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</si>
  <si>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</si>
  <si>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</si>
  <si>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</si>
  <si>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</si>
  <si>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</si>
  <si>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</si>
  <si>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</si>
  <si>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</si>
  <si>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</si>
  <si>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</si>
  <si>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</si>
  <si>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</si>
  <si>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</si>
  <si>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</si>
  <si>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</si>
  <si>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</si>
  <si>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</si>
  <si>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</si>
  <si>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</si>
  <si>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</si>
  <si>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</si>
  <si>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</si>
  <si>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</si>
  <si>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</si>
  <si>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</si>
  <si>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</si>
  <si>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</si>
  <si>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</si>
  <si>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</si>
  <si>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</si>
  <si>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</si>
  <si>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</si>
  <si>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</si>
  <si>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</si>
  <si>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</si>
  <si>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</si>
  <si>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</si>
  <si>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</si>
  <si>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</si>
  <si>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</si>
  <si>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</si>
  <si>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</si>
  <si>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</si>
  <si>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</si>
  <si>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</si>
  <si>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</si>
  <si>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</si>
  <si>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</si>
  <si>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</si>
  <si>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</si>
  <si>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</si>
  <si>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</si>
  <si>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</si>
  <si>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</si>
  <si>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</si>
  <si>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</si>
  <si>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</si>
  <si>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</si>
  <si>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</si>
  <si>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</si>
  <si>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</si>
  <si>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</si>
  <si>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</si>
  <si>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</si>
  <si>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</si>
  <si>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</si>
  <si>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</si>
  <si>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</si>
  <si>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</si>
  <si>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</si>
  <si>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</si>
  <si>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</si>
  <si>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</si>
  <si>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</si>
  <si>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</si>
  <si>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</si>
  <si>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</si>
  <si>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</si>
  <si>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</si>
  <si>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</si>
  <si>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</si>
  <si>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</si>
  <si>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</si>
  <si>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</si>
  <si>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</si>
  <si>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</si>
  <si>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</si>
  <si>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</si>
  <si>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</si>
  <si>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</si>
  <si>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</si>
  <si>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</si>
  <si>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</si>
  <si>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</si>
  <si>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</si>
  <si>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</si>
  <si>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</si>
  <si>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</si>
  <si>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</si>
  <si>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</si>
  <si>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</si>
  <si>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</si>
  <si>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</si>
  <si>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</si>
  <si>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</si>
  <si>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</si>
  <si>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</si>
  <si>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</si>
  <si>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</si>
  <si>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</si>
  <si>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</si>
  <si>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</si>
  <si>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</si>
  <si>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</si>
  <si>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</si>
  <si>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</si>
  <si>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</si>
  <si>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</si>
  <si>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</si>
  <si>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</si>
  <si>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</si>
  <si>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</si>
  <si>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</si>
  <si>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</si>
  <si>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</si>
  <si>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</si>
  <si>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</si>
  <si>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</si>
  <si>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</si>
  <si>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</si>
  <si>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</si>
  <si>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</si>
  <si>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</si>
  <si>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</si>
  <si>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</si>
  <si>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</si>
  <si>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</si>
  <si>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</si>
  <si>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</si>
  <si>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</si>
  <si>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</si>
  <si>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</si>
  <si>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</si>
  <si>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</si>
  <si>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</si>
  <si>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</si>
  <si>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</si>
  <si>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</si>
  <si>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</si>
  <si>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</si>
  <si>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</si>
  <si>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</si>
  <si>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</si>
  <si>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</si>
  <si>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</si>
  <si>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</si>
  <si>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</si>
  <si>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</si>
  <si>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</si>
  <si>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</si>
  <si>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</si>
  <si>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</si>
  <si>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</si>
  <si>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</si>
  <si>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</si>
  <si>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</si>
  <si>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</si>
  <si>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</si>
  <si>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</si>
  <si>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</si>
  <si>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</si>
  <si>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</si>
  <si>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</si>
  <si>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</si>
  <si>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</si>
  <si>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</si>
  <si>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</si>
  <si>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</si>
  <si>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</si>
  <si>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</si>
  <si>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</si>
  <si>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</si>
  <si>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</si>
  <si>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</si>
  <si>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</si>
  <si>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</si>
  <si>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</si>
  <si>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</si>
  <si>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</si>
  <si>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</si>
  <si>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</si>
  <si>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</si>
  <si>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</si>
  <si>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</si>
  <si>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</si>
  <si>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</si>
  <si>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</si>
  <si>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</si>
  <si>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</si>
  <si>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</si>
  <si>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</si>
  <si>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</si>
  <si>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</si>
  <si>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</si>
  <si>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</si>
  <si>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</si>
  <si>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</si>
  <si>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</si>
  <si>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</si>
  <si>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</si>
  <si>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</si>
  <si>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</si>
  <si>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</si>
  <si>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</si>
  <si>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</si>
  <si>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</si>
  <si>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</si>
  <si>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</si>
  <si>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</si>
  <si>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</si>
  <si>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</si>
  <si>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</si>
  <si>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</si>
  <si>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</si>
  <si>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</si>
  <si>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</si>
  <si>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</si>
  <si>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</si>
  <si>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</si>
  <si>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</si>
  <si>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</si>
  <si>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</si>
  <si>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</si>
  <si>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</si>
  <si>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</si>
  <si>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</si>
  <si>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</si>
  <si>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</si>
  <si>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</si>
  <si>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</si>
  <si>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</si>
  <si>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</si>
  <si>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</si>
  <si>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</si>
  <si>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</si>
  <si>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</si>
  <si>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</si>
  <si>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</si>
  <si>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</si>
  <si>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</si>
  <si>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</si>
  <si>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</si>
  <si>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</si>
  <si>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</si>
  <si>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</si>
  <si>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</si>
  <si>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</si>
  <si>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</si>
  <si>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</si>
  <si>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</si>
  <si>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</si>
  <si>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</si>
  <si>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</si>
  <si>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</si>
  <si>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</si>
  <si>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</si>
  <si>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</si>
  <si>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</si>
  <si>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</si>
  <si>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</si>
  <si>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</si>
  <si>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</si>
  <si>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</si>
  <si>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</si>
  <si>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</si>
  <si>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</si>
  <si>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</si>
  <si>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</si>
  <si>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</si>
  <si>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</si>
  <si>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</si>
  <si>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</si>
  <si>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</si>
  <si>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</si>
  <si>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</si>
  <si>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</si>
  <si>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</si>
  <si>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</si>
  <si>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</si>
  <si>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</si>
  <si>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</si>
  <si>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</si>
  <si>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</si>
  <si>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</si>
  <si>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</si>
  <si>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</si>
  <si>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</si>
  <si>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</si>
  <si>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</si>
  <si>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</si>
  <si>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</si>
  <si>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</si>
  <si>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</si>
  <si>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</si>
  <si>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</si>
  <si>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</si>
  <si>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</si>
  <si>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</si>
  <si>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</si>
  <si>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</si>
  <si>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</si>
  <si>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</si>
  <si>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</si>
  <si>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</si>
  <si>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</si>
  <si>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</si>
  <si>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</si>
  <si>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</si>
  <si>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</si>
  <si>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</si>
  <si>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</si>
  <si>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</si>
  <si>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</si>
  <si>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</si>
  <si>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</si>
  <si>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</si>
  <si>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</si>
  <si>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</si>
  <si>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</si>
  <si>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</si>
  <si>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</si>
  <si>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</si>
  <si>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</si>
  <si>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</si>
  <si>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</si>
  <si>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</si>
  <si>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</si>
  <si>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</si>
  <si>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</si>
  <si>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</si>
  <si>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</si>
  <si>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</si>
  <si>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</si>
  <si>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</si>
  <si>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</si>
  <si>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</si>
  <si>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</si>
  <si>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</si>
  <si>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</si>
  <si>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</si>
  <si>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</si>
  <si>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</si>
  <si>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</si>
  <si>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</si>
  <si>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</si>
  <si>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</si>
  <si>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</si>
  <si>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</si>
  <si>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</si>
  <si>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</si>
  <si>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</si>
  <si>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</si>
  <si>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</si>
  <si>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</si>
  <si>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</si>
  <si>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</si>
  <si>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</si>
  <si>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</si>
  <si>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</si>
  <si>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</si>
  <si>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</si>
  <si>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</si>
  <si>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</si>
  <si>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</si>
  <si>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</si>
  <si>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</si>
  <si>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</si>
  <si>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</si>
  <si>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</si>
  <si>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</si>
  <si>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</si>
  <si>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</si>
  <si>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</si>
  <si>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</si>
  <si>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</si>
  <si>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</si>
  <si>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</si>
  <si>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</si>
  <si>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</si>
  <si>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</si>
  <si>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</si>
  <si>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</si>
  <si>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</si>
  <si>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</si>
  <si>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</si>
  <si>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</si>
  <si>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</si>
  <si>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</si>
  <si>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</si>
  <si>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</si>
  <si>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</si>
  <si>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</si>
  <si>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</si>
  <si>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</si>
  <si>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</si>
  <si>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</si>
  <si>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</si>
  <si>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</si>
  <si>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</si>
  <si>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</si>
  <si>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</si>
  <si>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</si>
  <si>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</si>
  <si>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</si>
  <si>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</si>
  <si>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</si>
  <si>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</si>
  <si>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</si>
  <si>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</si>
  <si>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</si>
  <si>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</si>
  <si>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</si>
  <si>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</si>
  <si>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</si>
  <si>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</si>
  <si>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</si>
  <si>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</si>
  <si>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</si>
  <si>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</si>
  <si>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</si>
  <si>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</si>
  <si>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</si>
  <si>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</si>
  <si>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</si>
  <si>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</si>
  <si>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</si>
  <si>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</si>
  <si>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</si>
  <si>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</si>
  <si>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</si>
  <si>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</si>
  <si>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</si>
  <si>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</si>
  <si>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</si>
  <si>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</si>
  <si>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</si>
  <si>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</si>
  <si>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</si>
  <si>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</si>
  <si>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</si>
  <si>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</si>
  <si>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</si>
  <si>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</si>
  <si>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</si>
  <si>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</si>
  <si>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</si>
  <si>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</si>
  <si>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</si>
  <si>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</si>
  <si>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</si>
  <si>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</si>
  <si>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</si>
  <si>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</si>
  <si>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</si>
  <si>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</si>
  <si>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</si>
  <si>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</si>
  <si>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</si>
  <si>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</si>
  <si>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</si>
  <si>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</si>
  <si>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</si>
  <si>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</si>
  <si>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</si>
  <si>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</si>
  <si>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</si>
  <si>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</si>
  <si>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</si>
  <si>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</si>
  <si>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</si>
  <si>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</si>
  <si>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</si>
  <si>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</si>
  <si>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</si>
  <si>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</si>
  <si>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</si>
  <si>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</si>
  <si>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</si>
  <si>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</si>
  <si>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</si>
  <si>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</si>
  <si>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</si>
  <si>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</si>
  <si>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</si>
  <si>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</si>
  <si>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</si>
  <si>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</si>
  <si>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</si>
  <si>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</si>
  <si>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</si>
  <si>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</si>
  <si>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</si>
  <si>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</si>
  <si>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</si>
  <si>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</si>
  <si>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</si>
  <si>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</si>
  <si>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</si>
  <si>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</si>
  <si>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</si>
  <si>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</si>
  <si>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</si>
  <si>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</si>
  <si>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</si>
  <si>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</si>
  <si>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</si>
  <si>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</si>
  <si>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</si>
  <si>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</si>
  <si>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</si>
  <si>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</si>
  <si>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</si>
  <si>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</si>
  <si>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</si>
  <si>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</si>
  <si>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</si>
  <si>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</si>
  <si>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</si>
  <si>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</si>
  <si>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</si>
  <si>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</si>
  <si>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</si>
  <si>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</si>
  <si>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</si>
  <si>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</si>
  <si>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</si>
  <si>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</si>
  <si>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</si>
  <si>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</si>
  <si>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</si>
  <si>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</si>
  <si>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</si>
  <si>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</si>
  <si>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</si>
  <si>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</si>
  <si>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</si>
  <si>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</si>
  <si>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</si>
  <si>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</si>
  <si>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</si>
  <si>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</si>
  <si>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</si>
  <si>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</si>
  <si>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</si>
  <si>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</si>
  <si>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</si>
  <si>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</si>
  <si>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</si>
  <si>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</si>
  <si>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</si>
  <si>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</si>
  <si>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</si>
  <si>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</si>
  <si>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</si>
  <si>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</si>
  <si>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</si>
  <si>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</si>
  <si>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</si>
  <si>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</si>
  <si>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</si>
  <si>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</si>
  <si>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</si>
  <si>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</si>
  <si>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</si>
  <si>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</si>
  <si>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</si>
  <si>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</si>
  <si>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</si>
  <si>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</si>
  <si>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</si>
  <si>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</si>
  <si>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</si>
  <si>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</si>
  <si>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</si>
  <si>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</si>
  <si>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</si>
  <si>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</si>
  <si>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</si>
  <si>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</si>
  <si>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</si>
  <si>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</si>
  <si>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</si>
  <si>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</si>
  <si>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</si>
  <si>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</si>
  <si>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</si>
  <si>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</si>
  <si>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</si>
  <si>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</si>
  <si>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</si>
  <si>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</si>
  <si>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</si>
  <si>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</si>
  <si>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</si>
  <si>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</si>
  <si>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</si>
  <si>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</si>
  <si>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</si>
  <si>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</si>
  <si>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</si>
  <si>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</si>
  <si>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</si>
  <si>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</si>
  <si>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</si>
  <si>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</si>
  <si>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</si>
  <si>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</si>
  <si>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</si>
  <si>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</si>
  <si>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</si>
  <si>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</si>
  <si>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</si>
  <si>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</si>
  <si>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</si>
  <si>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</si>
  <si>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</si>
  <si>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</si>
  <si>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</si>
  <si>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</si>
  <si>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</si>
  <si>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</si>
  <si>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</si>
  <si>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</si>
  <si>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</si>
  <si>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</si>
  <si>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</si>
  <si>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</si>
  <si>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</si>
  <si>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</si>
  <si>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</si>
  <si>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</si>
  <si>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</si>
  <si>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</si>
  <si>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</si>
  <si>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</si>
  <si>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</si>
  <si>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</si>
  <si>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</si>
  <si>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</si>
  <si>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</si>
  <si>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</si>
  <si>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</si>
  <si>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</si>
  <si>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</si>
  <si>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</si>
  <si>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</si>
  <si>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</si>
  <si>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</si>
  <si>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</si>
  <si>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</si>
  <si>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</si>
  <si>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</si>
  <si>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</si>
  <si>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</si>
  <si>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</si>
  <si>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</si>
  <si>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</si>
  <si>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</si>
  <si>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</si>
  <si>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</si>
  <si>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</si>
  <si>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</si>
  <si>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</si>
  <si>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</si>
  <si>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</si>
  <si>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</si>
  <si>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</si>
  <si>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</si>
  <si>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</si>
  <si>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</si>
  <si>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</si>
  <si>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</si>
  <si>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</si>
  <si>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</si>
  <si>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</si>
  <si>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</si>
  <si>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</si>
  <si>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</si>
  <si>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</si>
  <si>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</si>
  <si>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</si>
  <si>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</si>
  <si>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</si>
  <si>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</si>
  <si>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</si>
  <si>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</si>
  <si>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</si>
  <si>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</si>
  <si>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</si>
  <si>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</si>
  <si>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</si>
  <si>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</si>
  <si>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</si>
  <si>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</si>
  <si>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</si>
  <si>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</si>
  <si>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</si>
  <si>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</si>
  <si>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</si>
  <si>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</si>
  <si>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</si>
  <si>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</si>
  <si>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</si>
  <si>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</si>
  <si>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</si>
  <si>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</si>
  <si>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</si>
  <si>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</si>
  <si>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</si>
  <si>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</si>
  <si>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</si>
  <si>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</si>
  <si>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</si>
  <si>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</si>
  <si>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</si>
  <si>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</si>
  <si>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</si>
  <si>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</si>
  <si>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</si>
  <si>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</si>
  <si>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</si>
  <si>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</si>
  <si>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</si>
  <si>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</si>
  <si>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</si>
  <si>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</si>
  <si>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</si>
  <si>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</si>
  <si>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</si>
  <si>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</si>
  <si>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</si>
  <si>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</si>
  <si>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</si>
  <si>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</si>
  <si>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</si>
  <si>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</si>
  <si>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</si>
  <si>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</si>
  <si>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</si>
  <si>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</si>
  <si>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</si>
  <si>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</si>
  <si>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</si>
  <si>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</si>
  <si>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</si>
  <si>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</si>
  <si>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</si>
  <si>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</si>
  <si>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</si>
  <si>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</si>
  <si>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</si>
  <si>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</si>
  <si>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</si>
  <si>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</si>
  <si>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</si>
  <si>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</si>
  <si>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</si>
  <si>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</si>
  <si>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</si>
  <si>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</si>
  <si>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</si>
  <si>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</si>
  <si>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</si>
  <si>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</si>
  <si>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</si>
  <si>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</si>
  <si>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</si>
  <si>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</si>
  <si>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</si>
  <si>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</si>
  <si>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</si>
  <si>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</si>
  <si>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</si>
  <si>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</si>
  <si>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</si>
  <si>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</si>
  <si>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</si>
  <si>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</si>
  <si>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</si>
  <si>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</si>
  <si>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</si>
  <si>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</si>
  <si>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</si>
  <si>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</si>
  <si>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</si>
  <si>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</si>
  <si>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</si>
  <si>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</si>
  <si>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</si>
  <si>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</si>
  <si>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</si>
  <si>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</si>
  <si>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</si>
  <si>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</si>
  <si>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</si>
  <si>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</si>
  <si>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</si>
  <si>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</si>
  <si>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</si>
  <si>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</si>
  <si>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</si>
  <si>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</si>
  <si>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</si>
  <si>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</si>
  <si>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</si>
  <si>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</si>
  <si>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</si>
  <si>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</si>
  <si>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</si>
  <si>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</si>
  <si>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</si>
  <si>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</si>
  <si>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</si>
  <si>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</si>
  <si>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</si>
  <si>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</si>
  <si>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</si>
  <si>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</si>
  <si>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</si>
  <si>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</si>
  <si>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</si>
  <si>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</si>
  <si>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</si>
  <si>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</si>
  <si>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</si>
  <si>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</si>
  <si>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</si>
  <si>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</si>
  <si>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</si>
  <si>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</si>
  <si>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</si>
  <si>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</si>
  <si>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</si>
  <si>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</si>
  <si>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</si>
  <si>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</si>
  <si>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</si>
  <si>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</si>
  <si>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</si>
  <si>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</si>
  <si>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</si>
  <si>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</si>
  <si>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</si>
  <si>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</si>
  <si>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</si>
  <si>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</si>
  <si>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</si>
  <si>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</si>
  <si>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</si>
  <si>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</si>
  <si>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</si>
  <si>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</si>
  <si>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</si>
  <si>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</si>
  <si>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</si>
  <si>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</si>
  <si>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</si>
  <si>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</si>
  <si>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</si>
  <si>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</si>
  <si>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</si>
  <si>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</si>
  <si>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</si>
  <si>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</si>
  <si>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</si>
  <si>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</si>
  <si>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</si>
  <si>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</si>
  <si>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</si>
  <si>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</si>
  <si>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</si>
  <si>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</si>
  <si>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</si>
  <si>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</si>
  <si>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</si>
  <si>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</si>
  <si>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</si>
  <si>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</si>
  <si>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</si>
  <si>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</si>
  <si>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</si>
  <si>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</si>
  <si>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</si>
  <si>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</si>
  <si>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</si>
  <si>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</si>
  <si>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</si>
  <si>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</si>
  <si>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</si>
  <si>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</si>
  <si>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</si>
  <si>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</si>
  <si>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</si>
  <si>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</si>
  <si>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</si>
  <si>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</si>
  <si>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</si>
  <si>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</si>
  <si>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</si>
  <si>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</si>
  <si>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</si>
  <si>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</si>
  <si>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</si>
  <si>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</si>
  <si>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</si>
  <si>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</si>
  <si>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</si>
  <si>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</si>
  <si>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</si>
  <si>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</si>
  <si>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</si>
  <si>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</si>
  <si>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</si>
  <si>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</si>
  <si>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</si>
  <si>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</si>
  <si>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</si>
  <si>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</si>
  <si>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</si>
  <si>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</si>
  <si>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</si>
  <si>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</si>
  <si>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</si>
  <si>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</si>
  <si>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</si>
  <si>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</si>
  <si>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</si>
  <si>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</si>
  <si>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</si>
  <si>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</si>
  <si>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</si>
  <si>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</si>
  <si>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</si>
  <si>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</si>
  <si>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</si>
  <si>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</si>
  <si>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</si>
  <si>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</si>
  <si>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</si>
  <si>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</si>
  <si>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</si>
  <si>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</si>
  <si>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</si>
  <si>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</si>
  <si>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</si>
  <si>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</si>
  <si>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</si>
  <si>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</si>
  <si>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</si>
  <si>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</si>
  <si>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</si>
  <si>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</si>
  <si>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</si>
  <si>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</si>
  <si>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</si>
  <si>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</si>
  <si>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</si>
  <si>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</si>
  <si>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</si>
  <si>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</si>
  <si>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</si>
  <si>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</si>
  <si>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</si>
  <si>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</si>
  <si>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</si>
  <si>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</si>
  <si>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</si>
  <si>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</si>
  <si>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</si>
  <si>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</si>
  <si>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</si>
  <si>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</si>
  <si>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</si>
  <si>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</si>
  <si>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</si>
  <si>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</si>
  <si>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</si>
  <si>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</si>
  <si>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</si>
  <si>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</si>
  <si>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</si>
  <si>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</si>
  <si>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</si>
  <si>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</si>
  <si>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</si>
  <si>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</si>
  <si>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</si>
  <si>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</si>
  <si>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</si>
  <si>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</si>
  <si>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</si>
  <si>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</si>
  <si>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</si>
  <si>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</si>
  <si>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</si>
  <si>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</si>
  <si>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</si>
  <si>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</si>
  <si>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</si>
  <si>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</si>
  <si>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</si>
  <si>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</si>
  <si>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</si>
  <si>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</si>
  <si>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</si>
  <si>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</si>
  <si>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</si>
  <si>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</si>
  <si>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</si>
  <si>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</si>
  <si>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</si>
  <si>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</si>
  <si>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</si>
  <si>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</si>
  <si>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</si>
  <si>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</si>
  <si>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</si>
  <si>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</si>
  <si>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</si>
  <si>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</si>
  <si>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</si>
  <si>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</si>
  <si>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</si>
  <si>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</si>
  <si>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</si>
  <si>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</si>
  <si>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</si>
  <si>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</si>
  <si>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</si>
  <si>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</si>
  <si>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</si>
  <si>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</si>
  <si>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</si>
  <si>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</si>
  <si>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</si>
  <si>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</si>
  <si>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</si>
  <si>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</si>
  <si>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</si>
  <si>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</si>
  <si>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</si>
  <si>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</si>
  <si>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</si>
  <si>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</si>
  <si>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</si>
  <si>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</si>
  <si>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</si>
  <si>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</si>
  <si>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</si>
  <si>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</si>
  <si>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</si>
  <si>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</si>
  <si>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</si>
  <si>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</si>
  <si>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</si>
  <si>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</si>
  <si>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</si>
  <si>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</si>
  <si>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</si>
  <si>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</si>
  <si>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</si>
  <si>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</si>
  <si>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</si>
  <si>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</si>
  <si>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</si>
  <si>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</si>
  <si>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</si>
  <si>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</si>
  <si>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</si>
  <si>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</si>
  <si>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</si>
  <si>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</si>
  <si>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</si>
  <si>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</si>
  <si>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</si>
  <si>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</si>
  <si>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</si>
  <si>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</si>
  <si>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</si>
  <si>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</si>
  <si>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</si>
  <si>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</si>
  <si>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</si>
  <si>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</si>
  <si>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</si>
  <si>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</si>
  <si>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</si>
  <si>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</si>
  <si>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</si>
  <si>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</si>
  <si>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</si>
  <si>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</si>
  <si>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</si>
  <si>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</si>
  <si>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</si>
  <si>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</si>
  <si>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</si>
  <si>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</si>
  <si>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</si>
  <si>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</si>
  <si>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</si>
  <si>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</si>
  <si>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</si>
  <si>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</si>
  <si>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</si>
  <si>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</si>
  <si>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</si>
  <si>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</si>
  <si>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</si>
  <si>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</si>
  <si>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</si>
  <si>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</si>
  <si>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</si>
  <si>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</si>
  <si>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</si>
  <si>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</si>
  <si>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</si>
  <si>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</si>
  <si>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</si>
  <si>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</si>
  <si>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</si>
  <si>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</si>
  <si>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</si>
  <si>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</si>
  <si>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</si>
  <si>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</si>
  <si>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</si>
  <si>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</si>
  <si>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</si>
  <si>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</si>
  <si>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</si>
  <si>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</si>
  <si>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</si>
  <si>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</si>
  <si>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</si>
  <si>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</si>
  <si>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</si>
  <si>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</si>
  <si>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</si>
  <si>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</si>
  <si>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</si>
  <si>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</si>
  <si>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</si>
  <si>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</si>
  <si>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</si>
  <si>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</si>
  <si>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</si>
  <si>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</si>
  <si>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</si>
  <si>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</si>
  <si>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</si>
  <si>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</si>
  <si>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</si>
  <si>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</si>
  <si>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</si>
  <si>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</si>
  <si>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</si>
  <si>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</si>
  <si>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</si>
  <si>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</si>
  <si>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</si>
  <si>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</si>
  <si>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</si>
  <si>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</si>
  <si>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</si>
  <si>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</si>
  <si>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</si>
  <si>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</si>
  <si>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</si>
  <si>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</si>
  <si>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</si>
  <si>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</si>
  <si>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</si>
  <si>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</si>
  <si>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</si>
  <si>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</si>
  <si>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</si>
  <si>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</si>
  <si>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</si>
  <si>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</si>
  <si>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</si>
  <si>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</si>
  <si>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</si>
  <si>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</si>
  <si>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</si>
  <si>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</si>
  <si>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</si>
  <si>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</si>
  <si>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</si>
  <si>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</si>
  <si>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</si>
  <si>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</si>
  <si>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</si>
  <si>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</si>
  <si>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</si>
  <si>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</si>
  <si>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</si>
  <si>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</si>
  <si>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</si>
  <si>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</si>
  <si>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</si>
  <si>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</si>
  <si>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</si>
  <si>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</si>
  <si>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</si>
  <si>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</si>
  <si>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</si>
  <si>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</si>
  <si>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</si>
  <si>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</si>
  <si>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</si>
  <si>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</si>
  <si>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</si>
  <si>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</si>
  <si>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</si>
  <si>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</si>
  <si>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</si>
  <si>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</si>
  <si>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</si>
  <si>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</si>
  <si>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</si>
  <si>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</si>
  <si>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</si>
  <si>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</si>
  <si>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</si>
  <si>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</si>
  <si>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</si>
  <si>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</si>
  <si>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</si>
  <si>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</si>
  <si>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</si>
  <si>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</si>
  <si>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</si>
  <si>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</si>
  <si>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</si>
  <si>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</si>
  <si>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</si>
  <si>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</si>
  <si>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</si>
  <si>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</si>
  <si>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</si>
  <si>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</si>
  <si>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</si>
  <si>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</si>
  <si>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</si>
  <si>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</si>
  <si>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</si>
  <si>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</si>
  <si>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</si>
  <si>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</si>
  <si>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</si>
  <si>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</si>
  <si>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</si>
  <si>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</si>
  <si>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</si>
  <si>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</si>
  <si>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</si>
  <si>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</si>
  <si>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</si>
  <si>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</si>
  <si>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</si>
  <si>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</si>
  <si>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</si>
  <si>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</si>
  <si>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</si>
  <si>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</si>
  <si>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</si>
  <si>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</si>
  <si>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</si>
  <si>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</si>
  <si>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</si>
  <si>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</si>
  <si>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</si>
  <si>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</si>
  <si>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</si>
  <si>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</si>
  <si>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</si>
  <si>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</si>
  <si>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</si>
  <si>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</si>
  <si>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</si>
  <si>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</si>
  <si>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</si>
  <si>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</si>
  <si>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</si>
  <si>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</si>
  <si>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</si>
  <si>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</si>
  <si>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</si>
  <si>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</si>
  <si>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</si>
  <si>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</si>
  <si>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</si>
  <si>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</si>
  <si>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</si>
  <si>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</si>
  <si>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</si>
  <si>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</si>
  <si>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</si>
  <si>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</si>
  <si>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</si>
  <si>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</si>
  <si>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</si>
  <si>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</si>
  <si>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</si>
  <si>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</si>
  <si>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</si>
  <si>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</si>
  <si>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</si>
  <si>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</si>
  <si>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</si>
  <si>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</si>
  <si>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</si>
  <si>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</si>
  <si>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</si>
  <si>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</si>
  <si>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</si>
  <si>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</si>
  <si>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</si>
  <si>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</si>
  <si>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</si>
  <si>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</si>
  <si>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</si>
  <si>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</si>
  <si>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</si>
  <si>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</si>
  <si>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</si>
  <si>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</si>
  <si>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</si>
  <si>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</si>
  <si>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</si>
  <si>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</si>
  <si>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</si>
  <si>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</si>
  <si>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</si>
  <si>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</si>
  <si>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</si>
  <si>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</si>
  <si>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</si>
  <si>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</si>
  <si>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</si>
  <si>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</si>
  <si>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</si>
  <si>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</si>
  <si>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</si>
  <si>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</si>
  <si>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</si>
  <si>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</si>
  <si>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</si>
  <si>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</si>
  <si>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</si>
  <si>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</si>
  <si>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</si>
  <si>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</si>
  <si>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</si>
  <si>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</si>
  <si>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</si>
  <si>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</si>
  <si>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</si>
  <si>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</si>
  <si>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</si>
  <si>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</si>
  <si>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</si>
  <si>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</si>
  <si>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</si>
  <si>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</si>
  <si>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</si>
  <si>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</si>
  <si>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</si>
  <si>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</si>
  <si>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</si>
  <si>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</si>
  <si>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</si>
  <si>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</si>
  <si>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</si>
  <si>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</si>
  <si>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</si>
  <si>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</si>
  <si>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</si>
  <si>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</si>
  <si>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</si>
  <si>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</si>
  <si>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</si>
  <si>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</si>
  <si>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</si>
  <si>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</si>
  <si>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</si>
  <si>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</si>
  <si>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</si>
  <si>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</si>
  <si>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</si>
  <si>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</si>
  <si>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</si>
  <si>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</si>
  <si>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</si>
  <si>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</si>
  <si>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</si>
  <si>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</si>
  <si>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</si>
  <si>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</si>
  <si>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</si>
  <si>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</si>
  <si>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</si>
  <si>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</si>
  <si>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</si>
  <si>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</si>
  <si>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</si>
  <si>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</si>
  <si>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</si>
  <si>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</si>
  <si>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</si>
  <si>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</si>
  <si>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</si>
  <si>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</si>
  <si>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</si>
  <si>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</si>
  <si>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</si>
  <si>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</si>
  <si>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</si>
  <si>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</si>
  <si>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</si>
  <si>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</si>
  <si>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</si>
  <si>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</si>
  <si>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</si>
  <si>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</si>
  <si>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</si>
  <si>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</si>
  <si>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</si>
  <si>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</si>
  <si>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</si>
  <si>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</si>
  <si>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</si>
  <si>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</si>
  <si>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</si>
  <si>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</si>
  <si>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</si>
  <si>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</si>
  <si>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</si>
  <si>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</si>
  <si>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</si>
  <si>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</si>
  <si>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</si>
  <si>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</si>
  <si>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</si>
  <si>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</si>
  <si>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</si>
  <si>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</si>
  <si>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</si>
  <si>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</si>
  <si>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</si>
  <si>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</si>
  <si>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</si>
  <si>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</si>
  <si>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</si>
  <si>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</si>
  <si>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</si>
  <si>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</si>
  <si>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</si>
  <si>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</si>
  <si>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</si>
  <si>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</si>
  <si>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</si>
  <si>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</si>
  <si>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</si>
  <si>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</si>
  <si>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</si>
  <si>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</si>
  <si>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</si>
  <si>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</si>
  <si>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</si>
  <si>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</si>
  <si>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</si>
  <si>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</si>
  <si>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</si>
  <si>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</si>
  <si>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</si>
  <si>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</si>
  <si>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</si>
  <si>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</si>
  <si>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</si>
  <si>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</si>
  <si>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</si>
  <si>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</si>
  <si>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</si>
  <si>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</si>
  <si>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</si>
  <si>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</si>
  <si>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</si>
  <si>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</si>
  <si>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</si>
  <si>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</si>
  <si>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</si>
  <si>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</si>
  <si>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</si>
  <si>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</si>
  <si>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</si>
  <si>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</si>
  <si>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</si>
  <si>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</si>
  <si>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</si>
  <si>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</si>
  <si>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</si>
  <si>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</si>
  <si>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</si>
  <si>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</si>
  <si>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</si>
  <si>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</si>
  <si>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</si>
  <si>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</si>
  <si>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</si>
  <si>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</si>
  <si>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</si>
  <si>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</si>
  <si>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</si>
  <si>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</si>
  <si>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</si>
  <si>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</si>
  <si>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</si>
  <si>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</si>
  <si>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</si>
  <si>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</si>
  <si>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</si>
  <si>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</si>
  <si>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</si>
  <si>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</si>
  <si>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</si>
  <si>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</si>
  <si>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</si>
  <si>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</si>
  <si>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</si>
  <si>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</si>
  <si>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</si>
  <si>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</si>
  <si>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</si>
  <si>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</si>
  <si>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</si>
  <si>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</si>
  <si>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</si>
  <si>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</si>
  <si>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</si>
  <si>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</si>
  <si>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</si>
  <si>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</si>
  <si>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</si>
  <si>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</si>
  <si>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</si>
  <si>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</si>
  <si>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</si>
  <si>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</si>
  <si>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</si>
  <si>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</si>
  <si>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</si>
  <si>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</si>
  <si>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</si>
  <si>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</si>
  <si>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</si>
  <si>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</si>
  <si>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</si>
  <si>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</si>
  <si>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</si>
  <si>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</si>
  <si>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</si>
  <si>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</si>
  <si>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</si>
  <si>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</si>
  <si>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</si>
  <si>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</si>
  <si>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</si>
  <si>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</si>
  <si>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</si>
  <si>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</si>
  <si>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</si>
  <si>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</si>
  <si>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</si>
  <si>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</si>
  <si>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</si>
  <si>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</si>
  <si>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</si>
  <si>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</si>
  <si>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</si>
  <si>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</si>
  <si>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</si>
  <si>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</si>
  <si>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</si>
  <si>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</si>
  <si>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</si>
  <si>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</si>
  <si>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</si>
  <si>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</si>
  <si>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</si>
  <si>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</si>
  <si>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</si>
  <si>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</si>
  <si>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</si>
  <si>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</si>
  <si>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</si>
  <si>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</si>
  <si>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</si>
  <si>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</si>
  <si>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</si>
  <si>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</si>
  <si>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</si>
  <si>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</si>
  <si>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</si>
  <si>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</si>
  <si>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</si>
  <si>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</si>
  <si>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</si>
  <si>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</si>
  <si>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</si>
  <si>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</si>
  <si>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</si>
  <si>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</si>
  <si>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</si>
  <si>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</si>
  <si>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</si>
  <si>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</si>
  <si>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</si>
  <si>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</si>
  <si>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</si>
  <si>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</si>
  <si>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</si>
  <si>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</si>
  <si>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</si>
  <si>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</si>
  <si>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</si>
  <si>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</si>
  <si>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</si>
  <si>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</si>
  <si>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</si>
  <si>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</si>
  <si>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</si>
  <si>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</si>
  <si>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</si>
  <si>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</si>
  <si>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</si>
  <si>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</si>
  <si>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</si>
  <si>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</si>
  <si>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</si>
  <si>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</si>
  <si>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</si>
  <si>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</si>
  <si>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</si>
  <si>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</si>
  <si>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</si>
  <si>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</si>
  <si>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</si>
  <si>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</si>
  <si>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</si>
  <si>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</si>
  <si>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</si>
  <si>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</si>
  <si>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</si>
  <si>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</si>
  <si>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</si>
  <si>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</si>
  <si>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</si>
  <si>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</si>
  <si>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</si>
  <si>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</si>
  <si>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</si>
  <si>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</si>
  <si>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</si>
  <si>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</si>
  <si>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</si>
  <si>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</si>
  <si>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</si>
  <si>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</si>
  <si>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</si>
  <si>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</si>
  <si>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</si>
  <si>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</si>
  <si>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</si>
  <si>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</si>
  <si>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</si>
  <si>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</si>
  <si>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</si>
  <si>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</si>
  <si>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</si>
  <si>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</si>
  <si>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</si>
  <si>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</si>
  <si>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</si>
  <si>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</si>
  <si>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</si>
  <si>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</si>
  <si>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</si>
  <si>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</si>
  <si>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</si>
  <si>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</si>
  <si>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</si>
  <si>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</si>
  <si>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</si>
  <si>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</si>
  <si>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</si>
  <si>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</si>
  <si>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</si>
  <si>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</si>
  <si>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</si>
  <si>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</si>
  <si>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</si>
  <si>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</si>
  <si>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</si>
  <si>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</si>
  <si>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</si>
  <si>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</si>
  <si>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</si>
  <si>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</si>
  <si>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</si>
  <si>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</si>
  <si>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</si>
  <si>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</si>
  <si>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</si>
  <si>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</si>
  <si>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</si>
  <si>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</si>
  <si>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</si>
  <si>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</si>
  <si>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</si>
  <si>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</si>
  <si>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</si>
  <si>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</si>
  <si>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</si>
  <si>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</si>
  <si>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</si>
  <si>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</si>
  <si>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</si>
  <si>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</si>
  <si>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</si>
  <si>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</si>
  <si>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</si>
  <si>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</si>
  <si>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</si>
  <si>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</si>
  <si>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</si>
  <si>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</si>
  <si>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</si>
  <si>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</si>
  <si>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</si>
  <si>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</si>
  <si>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</si>
  <si>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</si>
  <si>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</si>
  <si>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</si>
  <si>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</si>
  <si>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</si>
  <si>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</si>
  <si>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</si>
  <si>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</si>
  <si>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</si>
  <si>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</si>
  <si>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</si>
  <si>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</si>
  <si>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</si>
  <si>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</si>
  <si>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</si>
  <si>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</si>
  <si>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</si>
  <si>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</si>
  <si>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</si>
  <si>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</si>
  <si>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</si>
  <si>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</si>
  <si>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</si>
  <si>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</si>
  <si>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</si>
  <si>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</si>
  <si>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</si>
  <si>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</si>
  <si>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</si>
  <si>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</si>
  <si>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</si>
  <si>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</si>
  <si>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</si>
  <si>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</si>
  <si>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</si>
  <si>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</si>
  <si>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</si>
  <si>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</si>
  <si>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</si>
  <si>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</si>
  <si>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</si>
  <si>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</si>
  <si>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</si>
  <si>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</si>
  <si>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</si>
  <si>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</si>
  <si>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</si>
  <si>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</si>
  <si>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</si>
  <si>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</si>
  <si>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</si>
  <si>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</si>
  <si>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</si>
  <si>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</si>
  <si>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</si>
  <si>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</si>
  <si>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</si>
  <si>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</si>
  <si>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</si>
  <si>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</si>
  <si>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</si>
  <si>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</si>
  <si>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</si>
  <si>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</si>
  <si>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</si>
  <si>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</si>
  <si>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</si>
  <si>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</si>
  <si>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</si>
  <si>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</si>
  <si>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</si>
  <si>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</si>
  <si>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</si>
  <si>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</si>
  <si>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</si>
  <si>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</si>
  <si>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</si>
  <si>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</si>
  <si>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</si>
  <si>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</si>
  <si>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</si>
  <si>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</si>
  <si>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</si>
  <si>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</si>
  <si>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</si>
  <si>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</si>
  <si>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</si>
  <si>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</si>
  <si>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</si>
  <si>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</si>
  <si>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</si>
  <si>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</si>
  <si>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</si>
  <si>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</si>
  <si>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</si>
  <si>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</si>
  <si>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</si>
  <si>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</si>
  <si>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</si>
  <si>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</si>
  <si>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</si>
  <si>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</si>
  <si>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</si>
  <si>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</si>
  <si>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</si>
  <si>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</si>
  <si>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</si>
  <si>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</si>
  <si>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</si>
  <si>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</si>
  <si>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</si>
  <si>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</si>
  <si>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</si>
  <si>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</si>
  <si>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</si>
  <si>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</si>
  <si>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</si>
  <si>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</si>
  <si>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</si>
  <si>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</si>
  <si>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</si>
  <si>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</si>
  <si>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</si>
  <si>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</si>
  <si>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</si>
  <si>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</si>
  <si>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</si>
  <si>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</si>
  <si>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</si>
  <si>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</si>
  <si>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</si>
  <si>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</si>
  <si>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</si>
  <si>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</si>
  <si>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</si>
  <si>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</si>
  <si>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</si>
  <si>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</si>
  <si>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</si>
  <si>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</si>
  <si>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</si>
  <si>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</si>
  <si>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</si>
  <si>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</si>
  <si>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</si>
  <si>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</si>
  <si>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</si>
  <si>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</si>
  <si>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</si>
  <si>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</si>
  <si>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</si>
  <si>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</si>
  <si>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</si>
  <si>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</si>
  <si>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</si>
  <si>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</si>
  <si>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</si>
  <si>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</si>
  <si>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</si>
  <si>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</si>
  <si>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</si>
  <si>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</si>
  <si>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</si>
  <si>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</si>
  <si>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</si>
  <si>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</si>
  <si>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</si>
  <si>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</si>
  <si>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</si>
  <si>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</si>
  <si>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</si>
  <si>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</si>
  <si>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</si>
  <si>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</si>
  <si>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</si>
  <si>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</si>
  <si>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</si>
  <si>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</si>
  <si>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</si>
  <si>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</si>
  <si>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</si>
  <si>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</si>
  <si>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</si>
  <si>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</si>
  <si>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</si>
  <si>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</si>
  <si>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</si>
  <si>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</si>
  <si>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</si>
  <si>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</si>
  <si>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</si>
  <si>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</si>
  <si>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</si>
  <si>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</si>
  <si>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</si>
  <si>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</si>
  <si>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</si>
  <si>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</si>
  <si>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</si>
  <si>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</si>
  <si>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</si>
  <si>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</si>
  <si>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</si>
  <si>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</si>
  <si>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</si>
  <si>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</si>
  <si>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</si>
  <si>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</si>
  <si>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</si>
  <si>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</si>
  <si>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</si>
  <si>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</si>
  <si>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</si>
  <si>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</si>
  <si>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</si>
  <si>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</si>
  <si>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</si>
  <si>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</si>
  <si>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</si>
  <si>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</si>
  <si>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</si>
  <si>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</si>
  <si>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</si>
  <si>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</si>
  <si>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</si>
  <si>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</si>
  <si>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</si>
  <si>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</si>
  <si>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</si>
  <si>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</si>
  <si>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</si>
  <si>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</si>
  <si>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</si>
  <si>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</si>
  <si>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</si>
  <si>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</si>
  <si>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</si>
  <si>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</si>
  <si>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</si>
  <si>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</si>
  <si>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</si>
  <si>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</si>
  <si>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</si>
  <si>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</si>
  <si>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</si>
  <si>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</si>
  <si>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</si>
  <si>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</si>
  <si>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</si>
  <si>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</si>
  <si>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</si>
  <si>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</si>
  <si>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</si>
  <si>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</si>
  <si>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</si>
  <si>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</si>
  <si>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</si>
  <si>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</si>
  <si>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</si>
  <si>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</si>
  <si>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</si>
  <si>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</si>
  <si>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</si>
  <si>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</si>
  <si>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</si>
  <si>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</si>
  <si>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</si>
  <si>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</si>
  <si>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</si>
  <si>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</si>
  <si>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</si>
  <si>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</si>
  <si>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</si>
  <si>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</si>
  <si>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</si>
  <si>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</si>
  <si>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</si>
  <si>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</si>
  <si>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</si>
  <si>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</si>
  <si>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</si>
  <si>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</si>
  <si>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</si>
  <si>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</si>
  <si>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</si>
  <si>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</si>
  <si>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</si>
  <si>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</si>
  <si>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</si>
  <si>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</si>
  <si>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</si>
  <si>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</si>
  <si>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</si>
  <si>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</si>
  <si>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</si>
  <si>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</si>
  <si>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</si>
  <si>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</si>
  <si>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</si>
  <si>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</si>
  <si>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</si>
  <si>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</si>
  <si>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</si>
  <si>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</si>
  <si>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</si>
  <si>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</si>
  <si>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</si>
  <si>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</si>
  <si>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</si>
  <si>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</si>
  <si>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</si>
  <si>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</si>
  <si>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</si>
  <si>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</si>
  <si>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</si>
  <si>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</si>
  <si>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</si>
  <si>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</si>
  <si>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</si>
  <si>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</si>
  <si>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</si>
  <si>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</si>
  <si>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</si>
  <si>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</si>
  <si>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</si>
  <si>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</si>
  <si>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</si>
  <si>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</si>
  <si>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</si>
  <si>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</si>
  <si>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</si>
  <si>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</si>
  <si>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</si>
  <si>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</si>
  <si>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</si>
  <si>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</si>
  <si>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</si>
  <si>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</si>
  <si>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</si>
  <si>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</si>
  <si>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</si>
  <si>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</si>
  <si>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</si>
  <si>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</si>
  <si>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</si>
  <si>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</si>
  <si>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</si>
  <si>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</si>
  <si>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</si>
  <si>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</si>
  <si>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</si>
  <si>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</si>
  <si>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</si>
  <si>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</si>
  <si>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</si>
  <si>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</si>
  <si>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</si>
  <si>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</si>
  <si>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</si>
  <si>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</si>
  <si>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</si>
  <si>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</si>
  <si>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</si>
  <si>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</si>
  <si>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</si>
  <si>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</si>
  <si>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</si>
  <si>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</si>
  <si>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</si>
  <si>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</si>
  <si>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</si>
  <si>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</si>
  <si>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</si>
  <si>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</si>
  <si>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</si>
  <si>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</si>
  <si>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</si>
  <si>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</si>
  <si>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</si>
  <si>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</si>
  <si>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</si>
  <si>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</si>
  <si>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</si>
  <si>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</si>
  <si>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</si>
  <si>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</si>
  <si>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</si>
  <si>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</si>
  <si>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</si>
  <si>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</si>
  <si>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</si>
  <si>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</si>
  <si>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</si>
  <si>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</si>
  <si>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</si>
  <si>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</si>
  <si>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</si>
  <si>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</si>
  <si>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</si>
  <si>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</si>
  <si>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</si>
  <si>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</si>
  <si>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</si>
  <si>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</si>
  <si>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</si>
  <si>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</si>
  <si>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</si>
  <si>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</si>
  <si>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</si>
  <si>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</si>
  <si>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</si>
  <si>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</si>
  <si>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</si>
  <si>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</si>
  <si>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</si>
  <si>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</si>
  <si>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</si>
  <si>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</si>
  <si>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</si>
  <si>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</si>
  <si>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</si>
  <si>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</si>
  <si>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</si>
  <si>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</si>
  <si>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</si>
  <si>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</si>
  <si>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</si>
  <si>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</si>
  <si>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</si>
  <si>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</si>
  <si>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</si>
  <si>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</si>
  <si>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</si>
  <si>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</si>
  <si>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</si>
  <si>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</si>
  <si>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</si>
  <si>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</si>
  <si>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</si>
  <si>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</si>
  <si>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</si>
  <si>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</si>
  <si>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</si>
  <si>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</si>
  <si>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</si>
  <si>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</si>
  <si>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</si>
  <si>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</si>
  <si>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</si>
  <si>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</si>
  <si>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</si>
  <si>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</si>
  <si>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</si>
  <si>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</si>
  <si>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</si>
  <si>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</si>
  <si>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</si>
  <si>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</si>
  <si>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</si>
  <si>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</si>
  <si>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</si>
  <si>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</si>
  <si>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</si>
  <si>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</si>
  <si>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</si>
  <si>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</si>
  <si>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</si>
  <si>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</si>
  <si>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</si>
  <si>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</si>
  <si>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</si>
  <si>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</si>
  <si>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</si>
  <si>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</si>
  <si>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</si>
  <si>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</si>
  <si>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</si>
  <si>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</si>
  <si>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</si>
  <si>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</si>
  <si>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</si>
  <si>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</si>
  <si>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</si>
  <si>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</si>
  <si>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</si>
  <si>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</si>
  <si>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</si>
  <si>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</si>
  <si>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</si>
  <si>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</si>
  <si>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</si>
  <si>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</si>
  <si>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</si>
  <si>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</si>
  <si>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</si>
  <si>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</si>
  <si>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</si>
  <si>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</si>
  <si>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</si>
  <si>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</si>
  <si>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</si>
  <si>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</si>
  <si>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</si>
  <si>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</si>
  <si>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</si>
  <si>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</si>
  <si>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</si>
  <si>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</si>
  <si>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</si>
  <si>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</si>
  <si>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</si>
  <si>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</si>
  <si>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</si>
  <si>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</si>
  <si>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</si>
  <si>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</si>
  <si>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</si>
  <si>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</si>
  <si>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</si>
  <si>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</si>
  <si>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</si>
  <si>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</si>
  <si>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</si>
  <si>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</si>
  <si>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</si>
  <si>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</si>
  <si>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</si>
  <si>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</si>
  <si>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</si>
  <si>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</si>
  <si>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</si>
  <si>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</si>
  <si>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</si>
  <si>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</si>
  <si>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</si>
  <si>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</si>
  <si>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</si>
  <si>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</si>
  <si>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</si>
  <si>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</si>
  <si>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</si>
  <si>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</si>
  <si>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</si>
  <si>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</si>
  <si>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</si>
  <si>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</si>
  <si>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</si>
  <si>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</si>
  <si>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</si>
  <si>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</si>
  <si>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</si>
  <si>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</si>
  <si>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</si>
  <si>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</si>
  <si>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</si>
  <si>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</si>
  <si>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</si>
  <si>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</si>
  <si>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</si>
  <si>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</si>
  <si>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</si>
  <si>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</si>
  <si>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</si>
  <si>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</si>
  <si>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</si>
  <si>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</si>
  <si>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</si>
  <si>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</si>
  <si>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</si>
  <si>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</si>
  <si>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</si>
  <si>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</si>
  <si>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</si>
  <si>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</si>
  <si>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</si>
  <si>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</si>
  <si>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</si>
  <si>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</si>
  <si>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</si>
  <si>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</si>
  <si>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</si>
  <si>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</si>
  <si>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</si>
  <si>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</si>
  <si>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</si>
  <si>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</si>
  <si>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</si>
  <si>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</si>
  <si>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</si>
  <si>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</si>
  <si>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</si>
  <si>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</si>
  <si>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</si>
  <si>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</si>
  <si>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</si>
  <si>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</si>
  <si>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</si>
  <si>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</si>
  <si>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</si>
  <si>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</si>
  <si>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</si>
  <si>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</si>
  <si>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</si>
  <si>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</si>
  <si>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</si>
  <si>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</si>
  <si>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</si>
  <si>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</si>
  <si>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</si>
  <si>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</si>
  <si>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</si>
  <si>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</si>
  <si>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</si>
  <si>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</si>
  <si>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</si>
  <si>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</si>
  <si>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</si>
  <si>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</si>
  <si>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</si>
  <si>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</si>
  <si>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</si>
  <si>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</si>
  <si>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</si>
  <si>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</si>
  <si>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</si>
  <si>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</si>
  <si>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</si>
  <si>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</si>
  <si>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</si>
  <si>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</si>
  <si>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</si>
  <si>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</si>
  <si>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</si>
  <si>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</si>
  <si>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</si>
  <si>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</si>
  <si>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</si>
  <si>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</si>
  <si>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</si>
  <si>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</si>
  <si>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</si>
  <si>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</si>
  <si>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</si>
  <si>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</si>
  <si>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</si>
  <si>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</si>
  <si>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</si>
  <si>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</si>
  <si>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</si>
  <si>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</si>
  <si>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</si>
  <si>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</si>
  <si>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</si>
  <si>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</si>
  <si>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</si>
  <si>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</si>
  <si>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</si>
  <si>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</si>
  <si>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</si>
  <si>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</si>
  <si>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</si>
  <si>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</si>
  <si>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</si>
  <si>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</si>
  <si>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</si>
  <si>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</si>
  <si>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</si>
  <si>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</si>
  <si>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</si>
  <si>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</si>
  <si>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</si>
  <si>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</si>
  <si>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</si>
  <si>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</si>
  <si>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</si>
  <si>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</si>
  <si>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</si>
  <si>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</si>
  <si>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</si>
  <si>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</si>
  <si>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</si>
  <si>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</si>
  <si>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</si>
  <si>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</si>
  <si>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</si>
  <si>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</si>
  <si>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</si>
  <si>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</si>
  <si>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</si>
  <si>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</si>
  <si>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</si>
  <si>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</si>
  <si>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</si>
  <si>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</si>
  <si>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</si>
  <si>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</si>
  <si>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</si>
  <si>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</si>
  <si>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</si>
  <si>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</si>
  <si>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</si>
  <si>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</si>
  <si>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</si>
  <si>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</si>
  <si>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</si>
  <si>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</si>
  <si>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</si>
  <si>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</si>
  <si>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</si>
  <si>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</si>
  <si>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</si>
  <si>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</si>
  <si>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</si>
  <si>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</si>
  <si>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</si>
  <si>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</si>
  <si>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</si>
  <si>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</si>
  <si>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</si>
  <si>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</si>
  <si>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</si>
  <si>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</si>
  <si>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</si>
  <si>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</si>
  <si>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</si>
  <si>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</si>
  <si>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</si>
  <si>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</si>
  <si>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</si>
  <si>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</si>
  <si>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</si>
  <si>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</si>
  <si>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</si>
  <si>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</si>
  <si>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</si>
  <si>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</si>
  <si>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</si>
  <si>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</si>
  <si>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</si>
  <si>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</si>
  <si>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</si>
  <si>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</si>
  <si>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</si>
  <si>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</si>
  <si>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</si>
  <si>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</si>
  <si>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</si>
  <si>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</si>
  <si>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</si>
  <si>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</si>
  <si>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</si>
  <si>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</si>
  <si>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</si>
  <si>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</si>
  <si>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</si>
  <si>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</si>
  <si>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</si>
  <si>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</si>
  <si>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</si>
  <si>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</si>
  <si>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</si>
  <si>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</si>
  <si>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</si>
  <si>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</si>
  <si>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</si>
  <si>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</si>
  <si>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</si>
  <si>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</si>
  <si>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</si>
  <si>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</si>
  <si>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</si>
  <si>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</si>
  <si>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</si>
  <si>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</si>
  <si>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</si>
  <si>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</si>
  <si>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</si>
  <si>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</si>
  <si>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</si>
  <si>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</si>
  <si>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</si>
  <si>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</si>
  <si>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</si>
  <si>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</si>
  <si>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</si>
  <si>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</si>
  <si>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</si>
  <si>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</si>
  <si>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</si>
  <si>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</si>
  <si>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</si>
  <si>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</si>
  <si>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</si>
  <si>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</si>
  <si>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</si>
  <si>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</si>
  <si>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</si>
  <si>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</si>
  <si>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</si>
  <si>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</si>
  <si>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</si>
  <si>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</si>
  <si>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</si>
  <si>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</si>
  <si>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</si>
  <si>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</si>
  <si>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</si>
  <si>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</si>
  <si>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</si>
  <si>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</si>
  <si>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</si>
  <si>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</si>
  <si>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</si>
  <si>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</si>
  <si>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</si>
  <si>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</si>
  <si>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</si>
  <si>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</si>
  <si>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</si>
  <si>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</si>
  <si>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</si>
  <si>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</si>
  <si>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</si>
  <si>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</si>
  <si>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</si>
  <si>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</si>
  <si>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</si>
  <si>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</si>
  <si>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</si>
  <si>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</si>
  <si>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</si>
  <si>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</si>
  <si>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</si>
  <si>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</si>
  <si>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</si>
  <si>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</si>
  <si>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</si>
  <si>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</si>
  <si>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</si>
  <si>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</si>
  <si>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</si>
  <si>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</si>
  <si>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</si>
  <si>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</si>
  <si>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</si>
  <si>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</si>
  <si>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</si>
  <si>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</si>
  <si>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</si>
  <si>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</si>
  <si>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</si>
  <si>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</si>
  <si>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</si>
  <si>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</si>
  <si>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</si>
  <si>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</si>
  <si>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</si>
  <si>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</si>
  <si>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</si>
  <si>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</si>
  <si>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</si>
  <si>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</si>
  <si>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</si>
  <si>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</si>
  <si>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</si>
  <si>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</si>
  <si>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</si>
  <si>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</si>
  <si>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</si>
  <si>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</si>
  <si>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</si>
  <si>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</si>
  <si>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</si>
  <si>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</si>
  <si>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</si>
  <si>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</si>
  <si>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</si>
  <si>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</si>
  <si>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</si>
  <si>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</si>
  <si>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</si>
  <si>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</si>
  <si>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</si>
  <si>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</si>
  <si>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</si>
  <si>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</si>
  <si>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</si>
  <si>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</si>
  <si>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</si>
  <si>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</si>
  <si>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</si>
  <si>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</si>
  <si>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</si>
  <si>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</si>
  <si>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</si>
  <si>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</si>
  <si>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</si>
  <si>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</si>
  <si>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</si>
  <si>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</si>
  <si>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</si>
  <si>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</si>
  <si>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</si>
  <si>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</si>
  <si>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</si>
  <si>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</si>
  <si>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</si>
  <si>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</si>
  <si>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</si>
  <si>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</si>
  <si>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</si>
  <si>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</si>
  <si>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</si>
  <si>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</si>
  <si>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</si>
  <si>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</si>
  <si>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</si>
  <si>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</si>
  <si>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</si>
  <si>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</si>
  <si>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</si>
  <si>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</si>
  <si>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</si>
  <si>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</si>
  <si>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</si>
  <si>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</si>
  <si>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</si>
  <si>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</si>
  <si>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</si>
  <si>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</si>
  <si>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</si>
  <si>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</si>
  <si>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</si>
  <si>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</si>
  <si>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</si>
  <si>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</si>
  <si>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</si>
  <si>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</si>
  <si>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</si>
  <si>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</si>
  <si>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</si>
  <si>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</si>
  <si>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</si>
  <si>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</si>
  <si>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</si>
  <si>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</si>
  <si>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</si>
  <si>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</si>
  <si>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</si>
  <si>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</si>
  <si>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</si>
  <si>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</si>
  <si>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</si>
  <si>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</si>
  <si>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</si>
  <si>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</si>
  <si>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</si>
  <si>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</si>
  <si>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</si>
  <si>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</si>
  <si>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</si>
  <si>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</si>
  <si>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</si>
  <si>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</si>
  <si>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</si>
  <si>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</si>
  <si>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</si>
  <si>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</si>
  <si>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</si>
  <si>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</si>
  <si>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</si>
  <si>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</si>
  <si>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</si>
  <si>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</si>
  <si>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</si>
  <si>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</si>
  <si>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</si>
  <si>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</si>
  <si>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</si>
  <si>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</si>
  <si>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</si>
  <si>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</si>
  <si>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</si>
  <si>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</si>
  <si>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</si>
  <si>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</si>
  <si>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</si>
  <si>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</si>
  <si>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</si>
  <si>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</si>
  <si>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</si>
  <si>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</si>
  <si>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</si>
  <si>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</si>
  <si>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</si>
  <si>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</si>
  <si>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</si>
  <si>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</si>
  <si>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</si>
  <si>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</si>
  <si>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</si>
  <si>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</si>
  <si>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</si>
  <si>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</si>
  <si>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</si>
  <si>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</si>
  <si>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</si>
  <si>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</si>
  <si>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</si>
  <si>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</si>
  <si>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</si>
  <si>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</si>
  <si>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</si>
  <si>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</si>
  <si>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</si>
  <si>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</si>
  <si>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</si>
  <si>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</si>
  <si>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</si>
  <si>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</si>
  <si>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</si>
  <si>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</si>
  <si>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</si>
  <si>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</si>
  <si>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</si>
  <si>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</si>
  <si>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</si>
  <si>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</si>
  <si>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</si>
  <si>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</si>
  <si>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</si>
  <si>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</si>
  <si>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</si>
  <si>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</si>
  <si>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</si>
  <si>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</si>
  <si>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</si>
  <si>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</si>
  <si>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</si>
  <si>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</si>
  <si>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</si>
  <si>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</si>
  <si>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</si>
  <si>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</si>
  <si>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</si>
  <si>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</si>
  <si>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</si>
  <si>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</si>
  <si>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</si>
  <si>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</si>
  <si>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</si>
  <si>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</si>
  <si>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</si>
  <si>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</si>
  <si>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</si>
  <si>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</si>
  <si>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</si>
  <si>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</si>
  <si>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</si>
  <si>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</si>
  <si>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</si>
  <si>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</si>
  <si>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</si>
  <si>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</si>
  <si>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</si>
  <si>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</si>
  <si>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</si>
  <si>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</si>
  <si>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</si>
  <si>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</si>
  <si>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</si>
  <si>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</si>
  <si>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</si>
  <si>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</si>
  <si>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</si>
  <si>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</si>
  <si>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</si>
  <si>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</si>
  <si>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</si>
  <si>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</si>
  <si>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</si>
  <si>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</si>
  <si>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</si>
  <si>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</si>
  <si>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</si>
  <si>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</si>
  <si>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</si>
  <si>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</si>
  <si>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</si>
  <si>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</si>
  <si>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</si>
  <si>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</si>
  <si>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</si>
  <si>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</si>
  <si>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</si>
  <si>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</si>
  <si>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</si>
  <si>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</si>
  <si>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</si>
  <si>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</si>
  <si>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</si>
  <si>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</si>
  <si>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</si>
  <si>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</si>
  <si>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</si>
  <si>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</si>
  <si>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</si>
  <si>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</si>
  <si>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</si>
  <si>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</si>
  <si>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</si>
  <si>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</si>
  <si>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</si>
  <si>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</si>
  <si>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</si>
  <si>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</si>
  <si>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</si>
  <si>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</si>
  <si>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</si>
  <si>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</si>
  <si>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</si>
  <si>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</si>
  <si>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</si>
  <si>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</si>
  <si>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</si>
  <si>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</si>
  <si>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</si>
  <si>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</si>
  <si>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</si>
  <si>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</si>
  <si>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</si>
  <si>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</si>
  <si>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</si>
  <si>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</si>
  <si>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</si>
  <si>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</si>
  <si>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</si>
  <si>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</si>
  <si>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</si>
  <si>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</si>
  <si>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</si>
  <si>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</si>
  <si>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</si>
  <si>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</si>
  <si>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</si>
  <si>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</si>
  <si>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</si>
  <si>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</si>
  <si>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</si>
  <si>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</si>
  <si>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</si>
  <si>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</si>
  <si>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</si>
  <si>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</si>
  <si>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</si>
  <si>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</si>
  <si>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</si>
  <si>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</si>
  <si>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</si>
  <si>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</si>
  <si>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</si>
  <si>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</si>
  <si>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</si>
  <si>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</si>
  <si>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</si>
  <si>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</si>
  <si>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</si>
  <si>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</si>
  <si>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</si>
  <si>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</si>
  <si>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</si>
  <si>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</si>
  <si>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</si>
  <si>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</si>
  <si>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</si>
  <si>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</si>
  <si>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</si>
  <si>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</si>
  <si>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</si>
  <si>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</si>
  <si>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</si>
  <si>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</si>
  <si>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</si>
  <si>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</si>
  <si>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</si>
  <si>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</si>
  <si>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</si>
  <si>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</si>
  <si>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</si>
  <si>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</si>
  <si>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</si>
  <si>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</si>
  <si>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</si>
  <si>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</si>
  <si>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</si>
  <si>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</si>
  <si>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</si>
  <si>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</si>
  <si>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</si>
  <si>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</si>
  <si>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</si>
  <si>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</si>
  <si>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</si>
  <si>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</si>
  <si>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</si>
  <si>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</si>
  <si>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</si>
  <si>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</si>
  <si>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</si>
  <si>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</si>
  <si>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</si>
  <si>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</si>
  <si>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</si>
  <si>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</si>
  <si>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</si>
  <si>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</si>
  <si>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</si>
  <si>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</si>
  <si>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</si>
  <si>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</si>
  <si>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</si>
  <si>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</si>
  <si>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</si>
  <si>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</si>
  <si>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</si>
  <si>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</si>
  <si>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</si>
  <si>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</si>
  <si>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</si>
  <si>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</si>
  <si>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</si>
  <si>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</si>
  <si>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</si>
  <si>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</si>
  <si>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</si>
  <si>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</si>
  <si>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</si>
  <si>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</si>
  <si>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</si>
  <si>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</si>
  <si>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</si>
  <si>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</si>
  <si>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</si>
  <si>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</si>
  <si>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</si>
  <si>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</si>
  <si>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</si>
  <si>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</si>
  <si>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</si>
  <si>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</si>
  <si>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</si>
  <si>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</si>
  <si>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</si>
  <si>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</si>
  <si>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</si>
  <si>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</si>
  <si>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</si>
  <si>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</si>
  <si>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</si>
  <si>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</si>
  <si>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</si>
  <si>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</si>
  <si>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</si>
  <si>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</si>
  <si>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</si>
  <si>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</si>
  <si>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</si>
  <si>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</si>
  <si>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</si>
  <si>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</si>
  <si>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</si>
  <si>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</si>
  <si>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</si>
  <si>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</si>
  <si>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</si>
  <si>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</si>
  <si>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</si>
  <si>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</si>
  <si>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</si>
  <si>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</si>
  <si>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</si>
  <si>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</si>
  <si>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</si>
  <si>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</si>
  <si>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</si>
  <si>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</si>
  <si>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</si>
  <si>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</si>
  <si>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</si>
  <si>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</si>
  <si>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</si>
  <si>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</si>
  <si>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</si>
  <si>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</si>
  <si>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</si>
  <si>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</si>
  <si>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</si>
  <si>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</si>
  <si>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</si>
  <si>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</si>
  <si>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</si>
  <si>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</si>
  <si>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</si>
  <si>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</si>
  <si>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</si>
  <si>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</si>
  <si>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</si>
  <si>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</si>
  <si>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</si>
  <si>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</si>
  <si>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</si>
  <si>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</si>
  <si>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</si>
  <si>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</si>
  <si>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</si>
  <si>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</si>
  <si>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</si>
  <si>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</si>
  <si>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</si>
  <si>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</si>
  <si>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</si>
  <si>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</si>
  <si>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</si>
  <si>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</si>
  <si>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</si>
  <si>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</si>
  <si>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</si>
  <si>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</si>
  <si>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</si>
  <si>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</si>
  <si>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</si>
  <si>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</si>
  <si>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</si>
  <si>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</si>
  <si>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</si>
  <si>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</si>
  <si>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</si>
  <si>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</si>
  <si>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</si>
  <si>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</si>
  <si>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</si>
  <si>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</si>
  <si>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</si>
  <si>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</si>
  <si>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</si>
  <si>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</si>
  <si>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</si>
  <si>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</si>
  <si>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</si>
  <si>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</si>
  <si>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</si>
  <si>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</si>
  <si>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</si>
  <si>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</si>
  <si>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</si>
  <si>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</si>
  <si>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</si>
  <si>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</si>
  <si>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</si>
  <si>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</si>
  <si>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</si>
  <si>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</si>
  <si>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</si>
  <si>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</si>
  <si>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</si>
  <si>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</si>
  <si>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</si>
  <si>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</si>
  <si>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</si>
  <si>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</si>
  <si>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</si>
  <si>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</si>
  <si>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</si>
  <si>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</si>
  <si>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</si>
  <si>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</si>
  <si>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</si>
  <si>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</si>
  <si>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</si>
  <si>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</si>
  <si>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</si>
  <si>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</si>
  <si>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</si>
  <si>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</si>
  <si>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</si>
  <si>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</si>
  <si>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</si>
  <si>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</si>
  <si>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</si>
  <si>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</si>
  <si>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</si>
  <si>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</si>
  <si>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</si>
  <si>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</si>
  <si>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</si>
  <si>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</si>
  <si>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</si>
  <si>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</si>
  <si>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</si>
  <si>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</si>
  <si>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</si>
  <si>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</si>
  <si>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</si>
  <si>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</si>
  <si>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</si>
  <si>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</si>
  <si>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</si>
  <si>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</si>
  <si>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</si>
  <si>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</si>
  <si>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</si>
  <si>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</si>
  <si>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</si>
  <si>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</si>
  <si>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</si>
  <si>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</si>
  <si>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</si>
  <si>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</si>
  <si>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</si>
  <si>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</si>
  <si>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</si>
  <si>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</si>
  <si>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</si>
  <si>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</si>
  <si>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</si>
  <si>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</si>
  <si>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</si>
  <si>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</si>
  <si>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</si>
  <si>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</si>
  <si>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</si>
  <si>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</si>
  <si>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</si>
  <si>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</si>
  <si>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</si>
  <si>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</si>
  <si>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</si>
  <si>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</si>
  <si>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</si>
  <si>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</si>
  <si>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</si>
  <si>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</si>
  <si>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</si>
  <si>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</si>
  <si>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</si>
  <si>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</si>
  <si>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</si>
  <si>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</si>
  <si>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</si>
  <si>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</si>
  <si>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</si>
  <si>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</si>
  <si>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</si>
  <si>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</si>
  <si>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</si>
  <si>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</si>
  <si>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</si>
  <si>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</si>
  <si>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</si>
  <si>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</si>
  <si>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</si>
  <si>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</si>
  <si>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</si>
  <si>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</si>
  <si>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</si>
  <si>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</si>
  <si>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</si>
  <si>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</si>
  <si>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</si>
  <si>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</si>
  <si>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</si>
  <si>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</si>
  <si>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</si>
  <si>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</si>
  <si>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</si>
  <si>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</si>
  <si>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</si>
  <si>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</si>
  <si>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</si>
  <si>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</si>
  <si>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</si>
  <si>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</si>
  <si>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</si>
  <si>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</si>
  <si>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</si>
  <si>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</si>
  <si>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</si>
  <si>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</si>
  <si>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</si>
  <si>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</si>
  <si>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</si>
  <si>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</si>
  <si>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</si>
  <si>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</si>
  <si>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</si>
  <si>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</si>
  <si>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</si>
  <si>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</si>
  <si>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</si>
  <si>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</si>
  <si>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</si>
  <si>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</si>
  <si>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</si>
  <si>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</si>
  <si>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</si>
  <si>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</si>
  <si>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</si>
  <si>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</si>
  <si>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</si>
  <si>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</si>
  <si>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</si>
  <si>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</si>
  <si>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</si>
  <si>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</si>
  <si>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</si>
  <si>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</si>
  <si>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</si>
  <si>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</si>
  <si>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</si>
  <si>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</si>
  <si>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</si>
  <si>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</si>
  <si>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</si>
  <si>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</si>
  <si>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</si>
  <si>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</si>
  <si>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</si>
  <si>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</si>
  <si>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</si>
  <si>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</si>
  <si>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</si>
  <si>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</si>
  <si>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</si>
  <si>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</si>
  <si>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</si>
  <si>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</si>
  <si>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</si>
  <si>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</si>
  <si>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</si>
  <si>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</si>
  <si>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</si>
  <si>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</si>
  <si>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</si>
  <si>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</si>
  <si>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</si>
  <si>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</si>
  <si>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</si>
  <si>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</si>
  <si>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</si>
  <si>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</si>
  <si>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</si>
  <si>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</si>
  <si>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</si>
  <si>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</si>
  <si>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</si>
  <si>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</si>
  <si>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</si>
  <si>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</si>
  <si>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</si>
  <si>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</si>
  <si>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</si>
  <si>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</si>
  <si>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</si>
  <si>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</si>
  <si>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</si>
  <si>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</si>
  <si>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</si>
  <si>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</si>
  <si>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</si>
  <si>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</si>
  <si>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</si>
  <si>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</si>
  <si>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</si>
  <si>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</si>
  <si>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</si>
  <si>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</si>
  <si>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</si>
  <si>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</si>
  <si>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</si>
  <si>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</si>
  <si>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</si>
  <si>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</si>
  <si>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</si>
  <si>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</si>
  <si>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</si>
  <si>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</si>
  <si>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</si>
  <si>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</si>
  <si>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</si>
  <si>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</si>
  <si>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</si>
  <si>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</si>
  <si>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</si>
  <si>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</si>
  <si>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</si>
  <si>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</si>
  <si>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</si>
  <si>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</si>
  <si>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</si>
  <si>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</si>
  <si>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</si>
  <si>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</si>
  <si>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</si>
  <si>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</si>
  <si>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</si>
  <si>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</si>
  <si>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</si>
  <si>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</si>
  <si>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</si>
  <si>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</si>
  <si>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</si>
  <si>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</si>
  <si>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</si>
  <si>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</si>
  <si>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</si>
  <si>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</si>
  <si>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</si>
  <si>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</si>
  <si>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</si>
  <si>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</si>
  <si>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</si>
  <si>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</si>
  <si>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</si>
  <si>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</si>
  <si>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</si>
  <si>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</si>
  <si>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</si>
  <si>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</si>
  <si>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</si>
  <si>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</si>
  <si>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</si>
  <si>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</si>
  <si>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</si>
  <si>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</si>
  <si>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</si>
  <si>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</si>
  <si>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</si>
  <si>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</si>
  <si>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</si>
  <si>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</si>
  <si>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</si>
  <si>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</si>
  <si>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</si>
  <si>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</si>
  <si>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</si>
  <si>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</si>
  <si>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</si>
  <si>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</si>
  <si>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</si>
  <si>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</si>
  <si>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</si>
  <si>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</si>
  <si>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</si>
  <si>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</si>
  <si>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</si>
  <si>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</si>
  <si>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</si>
  <si>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</si>
  <si>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</si>
  <si>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</si>
  <si>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</si>
  <si>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</si>
  <si>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</si>
  <si>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</si>
  <si>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</si>
  <si>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</si>
  <si>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</si>
  <si>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</si>
  <si>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</si>
  <si>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</si>
  <si>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</si>
  <si>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</si>
  <si>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</si>
  <si>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</si>
  <si>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</si>
  <si>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</si>
  <si>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</si>
  <si>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</si>
  <si>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</si>
  <si>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</si>
  <si>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</si>
  <si>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</si>
  <si>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</si>
  <si>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</si>
  <si>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</si>
  <si>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</si>
  <si>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</si>
  <si>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</si>
  <si>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</si>
  <si>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</si>
  <si>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</si>
  <si>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</si>
  <si>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</si>
  <si>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</si>
  <si>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</si>
  <si>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</si>
  <si>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</si>
  <si>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</si>
  <si>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</si>
  <si>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</si>
  <si>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</si>
  <si>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</si>
  <si>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</si>
  <si>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</si>
  <si>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</si>
  <si>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</si>
  <si>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</si>
  <si>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</si>
  <si>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</si>
  <si>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</si>
  <si>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</si>
  <si>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</si>
  <si>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</si>
  <si>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</si>
  <si>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</si>
  <si>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</si>
  <si>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</si>
  <si>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</si>
  <si>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</si>
  <si>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</si>
  <si>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</si>
  <si>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</si>
  <si>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</si>
  <si>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</si>
  <si>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</si>
  <si>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</si>
  <si>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</si>
  <si>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</si>
  <si>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</si>
  <si>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</si>
  <si>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</si>
  <si>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</si>
  <si>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</si>
  <si>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</si>
  <si>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</si>
  <si>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</si>
  <si>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</si>
  <si>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</si>
  <si>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</si>
  <si>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</si>
  <si>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</si>
  <si>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</si>
  <si>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</si>
  <si>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</si>
  <si>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</si>
  <si>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</si>
  <si>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</si>
  <si>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</si>
  <si>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</si>
  <si>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</si>
  <si>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</si>
  <si>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</si>
  <si>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</si>
  <si>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</si>
  <si>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</si>
  <si>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</si>
  <si>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</si>
  <si>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</si>
  <si>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</si>
  <si>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</si>
  <si>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</si>
  <si>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</si>
  <si>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</si>
  <si>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</si>
  <si>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</si>
  <si>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</si>
  <si>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</si>
  <si>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</si>
  <si>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</si>
  <si>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</si>
  <si>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</si>
  <si>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</si>
  <si>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</si>
  <si>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</si>
  <si>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</si>
  <si>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</si>
  <si>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</si>
  <si>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</si>
  <si>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</si>
  <si>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</si>
  <si>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</si>
  <si>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</si>
  <si>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</si>
  <si>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</si>
  <si>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</si>
  <si>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</si>
  <si>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</si>
  <si>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</si>
  <si>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</si>
  <si>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</si>
  <si>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</si>
  <si>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</si>
  <si>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</si>
  <si>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</si>
  <si>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</si>
  <si>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</si>
  <si>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</si>
  <si>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</si>
  <si>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</si>
  <si>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</si>
  <si>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</si>
  <si>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</si>
  <si>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</si>
  <si>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</si>
  <si>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</si>
  <si>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</si>
  <si>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</si>
  <si>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</si>
  <si>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</si>
  <si>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</si>
  <si>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</si>
  <si>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</si>
  <si>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</si>
  <si>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</si>
  <si>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</si>
  <si>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</si>
  <si>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</si>
  <si>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</si>
  <si>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</si>
  <si>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</si>
  <si>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</si>
  <si>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</si>
  <si>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</si>
  <si>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</si>
  <si>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</si>
  <si>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</si>
  <si>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</si>
  <si>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</si>
  <si>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</si>
  <si>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</si>
  <si>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</si>
  <si>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</si>
  <si>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</si>
  <si>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</si>
  <si>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</si>
  <si>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</si>
  <si>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</si>
  <si>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</si>
  <si>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</si>
  <si>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</si>
  <si>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</si>
  <si>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</si>
  <si>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</si>
  <si>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</si>
  <si>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</si>
  <si>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</si>
  <si>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</si>
  <si>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</si>
  <si>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</si>
  <si>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</si>
  <si>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</si>
  <si>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</si>
  <si>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</si>
  <si>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</si>
  <si>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</si>
  <si>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</si>
  <si>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</si>
  <si>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</si>
  <si>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</si>
  <si>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</si>
  <si>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</si>
  <si>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</si>
  <si>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</si>
  <si>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</si>
  <si>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</si>
  <si>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</si>
  <si>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</si>
  <si>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</si>
  <si>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</si>
  <si>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</si>
  <si>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</si>
  <si>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</si>
  <si>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</si>
  <si>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</si>
  <si>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</si>
  <si>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</si>
  <si>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</si>
  <si>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</si>
  <si>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</si>
  <si>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</si>
  <si>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</si>
  <si>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</si>
  <si>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</si>
  <si>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</si>
  <si>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</si>
  <si>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</si>
  <si>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</si>
  <si>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</si>
  <si>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</si>
  <si>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</si>
  <si>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</si>
  <si>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</si>
  <si>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</si>
  <si>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</si>
  <si>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</si>
  <si>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</si>
  <si>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</si>
  <si>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</si>
  <si>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</si>
  <si>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</si>
  <si>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</si>
  <si>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</si>
  <si>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</si>
  <si>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</si>
  <si>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</si>
  <si>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</si>
  <si>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</si>
  <si>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</si>
  <si>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</si>
  <si>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</si>
  <si>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</si>
  <si>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</si>
  <si>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</si>
  <si>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</si>
  <si>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</si>
  <si>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</si>
  <si>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</si>
  <si>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</si>
  <si>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</si>
  <si>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</si>
  <si>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</si>
  <si>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</si>
  <si>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</si>
  <si>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</si>
  <si>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</si>
  <si>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</si>
  <si>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</si>
  <si>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</si>
  <si>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</si>
  <si>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</si>
  <si>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</si>
  <si>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</si>
  <si>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</si>
  <si>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</si>
  <si>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</si>
  <si>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</si>
  <si>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</si>
  <si>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</si>
  <si>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</si>
  <si>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</si>
  <si>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</si>
  <si>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</si>
  <si>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</si>
  <si>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</si>
  <si>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</si>
  <si>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</si>
  <si>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</si>
  <si>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</si>
  <si>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</si>
  <si>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</si>
  <si>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</si>
  <si>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</si>
  <si>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</si>
  <si>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</si>
  <si>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</si>
  <si>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</si>
  <si>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</si>
  <si>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</si>
  <si>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</si>
  <si>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</si>
  <si>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</si>
  <si>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</si>
  <si>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</si>
  <si>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</si>
  <si>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</si>
  <si>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</si>
  <si>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</si>
  <si>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</si>
  <si>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</si>
  <si>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</si>
  <si>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</si>
  <si>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</si>
  <si>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</si>
  <si>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</si>
  <si>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</si>
  <si>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</si>
  <si>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</si>
  <si>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</si>
  <si>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</si>
  <si>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</si>
  <si>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</si>
  <si>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</si>
  <si>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</si>
  <si>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</si>
  <si>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</si>
  <si>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</si>
  <si>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</si>
  <si>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</si>
  <si>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</si>
  <si>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</si>
  <si>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</si>
  <si>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</si>
  <si>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</si>
  <si>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</si>
  <si>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</si>
  <si>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</si>
  <si>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</si>
  <si>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</si>
  <si>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</si>
  <si>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</si>
  <si>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</si>
  <si>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</si>
  <si>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</si>
  <si>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</si>
  <si>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</si>
  <si>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</si>
  <si>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</si>
  <si>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</si>
  <si>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</si>
  <si>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</si>
  <si>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</si>
  <si>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</si>
  <si>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</si>
  <si>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</si>
  <si>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</si>
  <si>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</si>
  <si>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</si>
  <si>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</si>
  <si>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</si>
  <si>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</si>
  <si>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</si>
  <si>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</si>
  <si>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</si>
  <si>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</si>
  <si>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</si>
  <si>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</si>
  <si>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</si>
  <si>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</si>
  <si>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</si>
  <si>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</si>
  <si>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</si>
  <si>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</si>
  <si>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</si>
  <si>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</si>
  <si>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</si>
  <si>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</si>
  <si>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</si>
  <si>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</si>
  <si>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</si>
  <si>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</si>
  <si>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</si>
  <si>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</si>
  <si>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</si>
  <si>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</si>
  <si>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</si>
  <si>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</si>
  <si>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</si>
  <si>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</si>
  <si>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</si>
  <si>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</si>
  <si>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</si>
  <si>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</si>
  <si>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</si>
  <si>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</si>
  <si>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</si>
  <si>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</si>
  <si>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</si>
  <si>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</si>
  <si>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</si>
  <si>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</si>
  <si>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</si>
  <si>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</si>
  <si>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</si>
  <si>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</si>
  <si>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</si>
  <si>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</si>
  <si>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</si>
  <si>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</si>
  <si>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</si>
  <si>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</si>
  <si>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</si>
  <si>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</si>
  <si>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</si>
  <si>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</si>
  <si>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</si>
  <si>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</si>
  <si>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</si>
  <si>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</si>
  <si>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</si>
  <si>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</si>
  <si>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</si>
  <si>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</si>
  <si>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</si>
  <si>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</si>
  <si>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</si>
  <si>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</si>
  <si>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</si>
  <si>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</si>
  <si>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</si>
  <si>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</si>
  <si>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</si>
  <si>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</si>
  <si>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</si>
  <si>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</si>
  <si>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</si>
  <si>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</si>
  <si>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</si>
  <si>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</si>
  <si>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</si>
  <si>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</si>
  <si>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</si>
  <si>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</si>
  <si>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</si>
  <si>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</si>
  <si>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</si>
  <si>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</si>
  <si>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</si>
  <si>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</si>
  <si>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</si>
  <si>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</si>
  <si>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</si>
  <si>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</si>
  <si>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</si>
  <si>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</si>
  <si>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</si>
  <si>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</si>
  <si>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</si>
  <si>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</si>
  <si>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</si>
  <si>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</si>
  <si>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</si>
  <si>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</si>
  <si>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</si>
  <si>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</si>
  <si>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</si>
  <si>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</si>
  <si>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</si>
  <si>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</si>
  <si>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</si>
  <si>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</si>
  <si>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</si>
  <si>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</si>
  <si>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</si>
  <si>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</si>
  <si>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</si>
  <si>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</si>
  <si>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</si>
  <si>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</si>
  <si>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</si>
  <si>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</si>
  <si>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</si>
  <si>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</si>
  <si>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</si>
  <si>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</si>
  <si>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</si>
  <si>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</si>
  <si>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</si>
  <si>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</si>
  <si>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</si>
  <si>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</si>
  <si>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</si>
  <si>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</si>
  <si>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</si>
  <si>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</si>
  <si>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</si>
  <si>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</si>
  <si>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</si>
  <si>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</si>
  <si>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</si>
  <si>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</si>
  <si>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</si>
  <si>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</si>
  <si>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</si>
  <si>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</si>
  <si>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</si>
  <si>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</si>
  <si>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</si>
  <si>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</si>
  <si>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</si>
  <si>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</si>
  <si>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</si>
  <si>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</si>
  <si>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</si>
  <si>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</si>
  <si>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</si>
  <si>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</si>
  <si>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</si>
  <si>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</si>
  <si>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</si>
  <si>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</si>
  <si>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</si>
  <si>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</si>
  <si>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</si>
  <si>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</si>
  <si>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</si>
  <si>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</si>
  <si>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</si>
  <si>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</si>
  <si>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</si>
  <si>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</si>
  <si>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</si>
  <si>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</si>
  <si>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</si>
  <si>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</si>
  <si>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</si>
  <si>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</si>
  <si>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</si>
  <si>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</si>
  <si>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</si>
  <si>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</si>
  <si>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</si>
  <si>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</si>
  <si>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</si>
  <si>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</si>
  <si>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</si>
  <si>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</si>
  <si>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</si>
  <si>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</si>
  <si>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</si>
  <si>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</si>
  <si>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</si>
  <si>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</si>
  <si>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</si>
  <si>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</si>
  <si>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</si>
  <si>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</si>
  <si>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</si>
  <si>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</si>
  <si>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</si>
  <si>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</si>
  <si>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</si>
  <si>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</si>
  <si>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</si>
  <si>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</si>
  <si>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</si>
  <si>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</si>
  <si>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</si>
  <si>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</si>
  <si>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</si>
  <si>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</si>
  <si>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</si>
  <si>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</si>
  <si>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</si>
  <si>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</si>
  <si>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</si>
  <si>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</si>
  <si>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</si>
  <si>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</si>
  <si>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</si>
  <si>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</si>
  <si>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</si>
  <si>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</si>
  <si>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</si>
  <si>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</si>
  <si>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</si>
  <si>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</si>
  <si>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</si>
  <si>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</si>
  <si>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</si>
  <si>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</si>
  <si>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</si>
  <si>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</si>
  <si>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</si>
  <si>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</si>
  <si>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</si>
  <si>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</si>
  <si>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</si>
  <si>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</si>
  <si>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</si>
  <si>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</si>
  <si>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</si>
  <si>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</si>
  <si>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</si>
  <si>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</si>
  <si>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</si>
  <si>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</si>
  <si>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</si>
  <si>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</si>
  <si>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</si>
  <si>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</si>
  <si>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</si>
  <si>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</si>
  <si>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</si>
  <si>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</si>
  <si>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</si>
  <si>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</si>
  <si>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</si>
  <si>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</si>
  <si>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</si>
  <si>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</si>
  <si>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</si>
  <si>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</si>
  <si>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</si>
  <si>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</si>
  <si>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</si>
  <si>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</si>
  <si>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</si>
  <si>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</si>
  <si>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</si>
  <si>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</si>
  <si>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</si>
  <si>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</si>
  <si>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</si>
  <si>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</si>
  <si>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</si>
  <si>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</si>
  <si>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</si>
  <si>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</si>
  <si>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</si>
  <si>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</si>
  <si>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</si>
  <si>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</si>
  <si>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</si>
  <si>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</si>
  <si>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</si>
  <si>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</si>
  <si>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</si>
  <si>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</si>
  <si>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</si>
  <si>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</si>
  <si>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</si>
  <si>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</si>
  <si>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</si>
  <si>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</si>
  <si>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</si>
  <si>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</si>
  <si>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</si>
  <si>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</si>
  <si>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</si>
  <si>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</si>
  <si>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</si>
  <si>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</si>
  <si>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</si>
  <si>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</si>
  <si>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</si>
  <si>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</si>
  <si>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</si>
  <si>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</si>
  <si>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</si>
  <si>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</si>
  <si>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</si>
  <si>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</si>
  <si>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</si>
  <si>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</si>
  <si>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</si>
  <si>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</si>
  <si>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</si>
  <si>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</si>
  <si>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</si>
  <si>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</si>
  <si>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</si>
  <si>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</si>
  <si>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</si>
  <si>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</si>
  <si>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</si>
  <si>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</si>
  <si>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</si>
  <si>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</si>
  <si>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</si>
  <si>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</si>
  <si>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</si>
  <si>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</si>
  <si>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</si>
  <si>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</si>
  <si>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</si>
  <si>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</si>
  <si>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</si>
  <si>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</si>
  <si>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</si>
  <si>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</si>
  <si>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</si>
  <si>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</si>
  <si>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</si>
  <si>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</si>
  <si>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</si>
  <si>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</si>
  <si>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</si>
  <si>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</si>
  <si>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</si>
  <si>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</si>
  <si>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</si>
  <si>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</si>
  <si>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</si>
  <si>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</si>
  <si>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</si>
  <si>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</si>
  <si>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</si>
  <si>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</si>
  <si>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</si>
  <si>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</si>
  <si>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</si>
  <si>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</si>
  <si>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</si>
  <si>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</si>
  <si>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</si>
  <si>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</si>
  <si>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</si>
  <si>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</si>
  <si>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</si>
  <si>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</si>
  <si>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</si>
  <si>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</si>
  <si>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</si>
  <si>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</si>
  <si>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</si>
  <si>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</si>
  <si>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</si>
  <si>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</si>
  <si>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</si>
  <si>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</si>
  <si>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</si>
  <si>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</si>
  <si>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</si>
  <si>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</si>
  <si>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</si>
  <si>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</si>
  <si>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</si>
  <si>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</si>
  <si>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</si>
  <si>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</si>
  <si>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</si>
  <si>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</si>
  <si>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</si>
  <si>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</si>
  <si>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</si>
  <si>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</si>
  <si>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</si>
  <si>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</si>
  <si>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</si>
  <si>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</si>
  <si>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</si>
  <si>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</si>
  <si>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</si>
  <si>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</si>
  <si>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</si>
  <si>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</si>
  <si>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</si>
  <si>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</si>
  <si>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</si>
  <si>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</si>
  <si>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</si>
  <si>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</si>
  <si>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</si>
  <si>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</si>
  <si>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</si>
  <si>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</si>
  <si>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</si>
  <si>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</si>
  <si>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</si>
  <si>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</si>
  <si>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</si>
  <si>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</si>
  <si>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</si>
  <si>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</si>
  <si>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</si>
  <si>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</si>
  <si>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</si>
  <si>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</si>
  <si>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</si>
  <si>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</si>
  <si>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</si>
  <si>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</si>
  <si>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</si>
  <si>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</si>
  <si>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</si>
  <si>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</si>
  <si>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</si>
  <si>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</si>
  <si>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</si>
  <si>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</si>
  <si>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</si>
  <si>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</si>
  <si>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</si>
  <si>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</si>
  <si>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</si>
  <si>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</si>
  <si>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</si>
  <si>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</si>
  <si>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</si>
  <si>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</si>
  <si>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</si>
  <si>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</si>
  <si>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</si>
  <si>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</si>
  <si>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</si>
  <si>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</si>
  <si>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</si>
  <si>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</si>
  <si>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</si>
  <si>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</si>
  <si>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</si>
  <si>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</si>
  <si>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</si>
  <si>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</si>
  <si>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</si>
  <si>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</si>
  <si>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</si>
  <si>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</si>
  <si>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</si>
  <si>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</si>
  <si>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</si>
  <si>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</si>
  <si>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</si>
  <si>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</si>
  <si>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</si>
  <si>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</si>
  <si>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</si>
  <si>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</si>
  <si>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</si>
  <si>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</si>
  <si>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</si>
  <si>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</si>
  <si>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</si>
  <si>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</si>
  <si>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</si>
  <si>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</si>
  <si>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</si>
  <si>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</si>
  <si>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</si>
  <si>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</si>
  <si>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</si>
  <si>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</si>
  <si>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</si>
  <si>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</si>
  <si>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</si>
  <si>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</si>
  <si>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</si>
  <si>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</si>
  <si>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</si>
  <si>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</si>
  <si>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</si>
  <si>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</si>
  <si>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</si>
  <si>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</si>
  <si>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</si>
  <si>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</si>
  <si>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</si>
  <si>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</si>
  <si>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</si>
  <si>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</si>
  <si>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</si>
  <si>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</si>
  <si>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</si>
  <si>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</si>
  <si>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</si>
  <si>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</si>
  <si>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</si>
  <si>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</si>
  <si>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</si>
  <si>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</si>
  <si>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</si>
  <si>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</si>
  <si>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</si>
  <si>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</si>
  <si>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</si>
  <si>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</si>
  <si>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</si>
  <si>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</si>
  <si>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</si>
  <si>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</si>
  <si>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</si>
  <si>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</si>
  <si>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</si>
  <si>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</si>
  <si>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</si>
  <si>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</si>
  <si>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</si>
  <si>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</si>
  <si>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</si>
  <si>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</si>
  <si>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</si>
  <si>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</si>
  <si>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</si>
  <si>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</si>
  <si>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</si>
  <si>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</si>
  <si>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</si>
  <si>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</si>
  <si>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</si>
  <si>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</si>
  <si>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</si>
  <si>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</si>
  <si>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</si>
  <si>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</si>
  <si>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</si>
  <si>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</si>
  <si>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</si>
  <si>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</si>
  <si>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</si>
  <si>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</si>
  <si>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</si>
  <si>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</si>
  <si>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</si>
  <si>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</si>
  <si>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</si>
  <si>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</si>
  <si>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</si>
  <si>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</si>
  <si>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</si>
  <si>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</si>
  <si>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</si>
  <si>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</si>
  <si>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</si>
  <si>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</si>
  <si>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</si>
  <si>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</si>
  <si>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</si>
  <si>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</si>
  <si>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</si>
  <si>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</si>
  <si>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</si>
  <si>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</si>
  <si>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</si>
  <si>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</si>
  <si>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</si>
  <si>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</si>
  <si>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</si>
  <si>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</si>
  <si>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</si>
  <si>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</si>
  <si>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</si>
  <si>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</si>
  <si>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</si>
  <si>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</si>
  <si>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</si>
  <si>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</si>
  <si>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</si>
  <si>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</si>
  <si>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</si>
  <si>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</si>
  <si>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</si>
  <si>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</si>
  <si>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</si>
  <si>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</si>
  <si>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</si>
  <si>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</si>
  <si>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</si>
  <si>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</si>
  <si>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</si>
  <si>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</si>
  <si>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</si>
  <si>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</si>
  <si>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</si>
  <si>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</si>
  <si>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</si>
  <si>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</si>
  <si>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</si>
  <si>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</si>
  <si>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</si>
  <si>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</si>
  <si>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</si>
  <si>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</si>
  <si>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</si>
  <si>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</si>
  <si>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</si>
  <si>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</si>
  <si>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</si>
  <si>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</si>
  <si>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</si>
  <si>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</si>
  <si>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</si>
  <si>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</si>
  <si>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</si>
  <si>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</si>
  <si>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</si>
  <si>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</si>
  <si>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</si>
  <si>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</si>
  <si>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</si>
  <si>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</si>
  <si>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</si>
  <si>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</si>
  <si>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</si>
  <si>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</si>
  <si>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</si>
  <si>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</si>
  <si>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</si>
  <si>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</si>
  <si>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</si>
  <si>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</si>
  <si>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</si>
  <si>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</si>
  <si>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</si>
  <si>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</si>
  <si>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</si>
  <si>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</si>
  <si>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</si>
  <si>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</si>
  <si>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</si>
  <si>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</si>
  <si>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</si>
  <si>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</si>
  <si>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</si>
  <si>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</si>
  <si>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</si>
  <si>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</si>
  <si>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</si>
  <si>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</si>
  <si>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</si>
  <si>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</si>
  <si>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</si>
  <si>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</si>
  <si>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</si>
  <si>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</si>
  <si>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</si>
  <si>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</si>
  <si>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</si>
  <si>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</si>
  <si>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</si>
  <si>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</si>
  <si>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</si>
  <si>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</si>
  <si>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</si>
  <si>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</si>
  <si>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</si>
  <si>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</si>
  <si>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</si>
  <si>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</si>
  <si>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</si>
  <si>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</si>
  <si>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</si>
  <si>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</si>
  <si>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</si>
  <si>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</si>
  <si>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</si>
  <si>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</si>
  <si>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</si>
  <si>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</si>
  <si>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</si>
  <si>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</si>
  <si>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</si>
  <si>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</si>
  <si>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</si>
  <si>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</si>
  <si>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</si>
  <si>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</si>
  <si>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</si>
  <si>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</si>
  <si>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</si>
  <si>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</si>
  <si>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</si>
  <si>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</si>
  <si>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</si>
  <si>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</si>
  <si>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</si>
  <si>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</si>
  <si>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</si>
  <si>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</si>
  <si>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</si>
  <si>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</si>
  <si>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</si>
  <si>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</si>
  <si>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</si>
  <si>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</si>
  <si>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</si>
  <si>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</si>
  <si>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</si>
  <si>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</si>
  <si>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</si>
  <si>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</si>
  <si>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</si>
  <si>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</si>
  <si>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</si>
  <si>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</si>
  <si>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</si>
  <si>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</si>
  <si>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</si>
  <si>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</si>
  <si>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</si>
  <si>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</si>
  <si>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</si>
  <si>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</si>
  <si>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</si>
  <si>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</si>
  <si>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</si>
  <si>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</si>
  <si>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</si>
  <si>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</si>
  <si>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</si>
  <si>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</si>
  <si>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</si>
  <si>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</si>
  <si>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</si>
  <si>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</si>
  <si>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</si>
  <si>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</si>
  <si>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</si>
  <si>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</si>
  <si>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</si>
  <si>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</si>
  <si>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</si>
  <si>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</si>
  <si>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</si>
  <si>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</si>
  <si>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</si>
  <si>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</si>
  <si>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</si>
  <si>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</si>
  <si>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</si>
  <si>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</si>
  <si>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</si>
  <si>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</si>
  <si>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</si>
  <si>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</si>
  <si>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</si>
  <si>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</si>
  <si>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</si>
  <si>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</si>
  <si>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</si>
  <si>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</si>
  <si>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</si>
  <si>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</si>
  <si>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</si>
  <si>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</si>
  <si>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</si>
  <si>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</si>
  <si>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</si>
  <si>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</si>
  <si>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</si>
  <si>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</si>
  <si>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</si>
  <si>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</si>
  <si>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</si>
  <si>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</si>
  <si>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</si>
  <si>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</si>
  <si>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</si>
  <si>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</si>
  <si>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</si>
  <si>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</si>
  <si>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</si>
  <si>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</si>
  <si>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</si>
  <si>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</si>
  <si>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</si>
  <si>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</si>
  <si>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</si>
  <si>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</si>
  <si>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</si>
  <si>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</si>
  <si>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</si>
  <si>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</si>
  <si>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</si>
  <si>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</si>
  <si>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</si>
  <si>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</si>
  <si>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</si>
  <si>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</si>
  <si>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</si>
  <si>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</si>
  <si>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</si>
  <si>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</si>
  <si>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</si>
  <si>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</si>
  <si>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</si>
  <si>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</si>
  <si>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</si>
  <si>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</si>
  <si>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</si>
  <si>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</si>
  <si>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</si>
  <si>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</si>
  <si>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</si>
  <si>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</si>
  <si>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</si>
  <si>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</si>
  <si>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</si>
  <si>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</si>
  <si>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</si>
  <si>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</si>
  <si>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</si>
  <si>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</si>
  <si>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</si>
  <si>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</si>
  <si>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</si>
  <si>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</si>
  <si>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</si>
  <si>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</si>
  <si>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</si>
  <si>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</si>
  <si>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</si>
  <si>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</si>
  <si>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</si>
  <si>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</si>
  <si>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</si>
  <si>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</si>
  <si>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</si>
  <si>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</si>
  <si>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</si>
  <si>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</si>
  <si>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</si>
  <si>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</si>
  <si>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</si>
  <si>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</si>
  <si>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</si>
  <si>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</si>
  <si>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</si>
  <si>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</si>
  <si>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</si>
  <si>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</si>
  <si>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</si>
  <si>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</si>
  <si>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</si>
  <si>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</si>
  <si>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</si>
  <si>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</si>
  <si>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</si>
  <si>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</si>
  <si>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</si>
  <si>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</si>
  <si>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</si>
  <si>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</si>
  <si>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</si>
  <si>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</si>
  <si>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</si>
  <si>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</si>
  <si>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</si>
  <si>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</si>
  <si>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</si>
  <si>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</si>
  <si>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</si>
  <si>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</si>
  <si>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</si>
  <si>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</si>
  <si>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</si>
  <si>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</si>
  <si>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</si>
  <si>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</si>
  <si>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</si>
  <si>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</si>
  <si>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</si>
  <si>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</si>
  <si>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</si>
  <si>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</si>
  <si>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</si>
  <si>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</si>
  <si>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</si>
  <si>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</si>
  <si>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</si>
  <si>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</si>
  <si>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</si>
  <si>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</si>
  <si>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</si>
  <si>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</si>
  <si>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</si>
  <si>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</si>
  <si>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</si>
  <si>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</si>
  <si>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</si>
  <si>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</si>
  <si>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</si>
  <si>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</si>
  <si>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</si>
  <si>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</si>
  <si>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</si>
  <si>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</si>
  <si>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</si>
  <si>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</si>
  <si>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</si>
  <si>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</si>
  <si>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</si>
  <si>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</si>
  <si>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</si>
  <si>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</si>
  <si>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</si>
  <si>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</si>
  <si>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</si>
  <si>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</si>
  <si>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</si>
  <si>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</si>
  <si>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</si>
  <si>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</si>
  <si>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</si>
  <si>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</si>
  <si>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</si>
  <si>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</si>
  <si>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</si>
  <si>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</si>
  <si>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</si>
  <si>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</si>
  <si>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</si>
  <si>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</si>
  <si>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</si>
  <si>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</si>
  <si>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</si>
  <si>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</si>
  <si>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</si>
  <si>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</si>
  <si>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</si>
  <si>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</si>
  <si>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</si>
  <si>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</si>
  <si>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</si>
  <si>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</si>
  <si>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</si>
  <si>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</si>
  <si>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</si>
  <si>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</si>
  <si>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</si>
  <si>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</si>
  <si>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</si>
  <si>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</si>
  <si>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</si>
  <si>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</si>
  <si>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</si>
  <si>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</si>
  <si>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</si>
  <si>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</si>
  <si>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</si>
  <si>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</si>
  <si>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</si>
  <si>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</si>
  <si>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</si>
  <si>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</si>
  <si>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</si>
  <si>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</si>
  <si>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</si>
  <si>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</si>
  <si>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</si>
  <si>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</si>
  <si>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</si>
  <si>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</si>
  <si>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</si>
  <si>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</si>
  <si>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</si>
  <si>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</si>
  <si>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</si>
  <si>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</si>
  <si>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</si>
  <si>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</si>
  <si>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</si>
  <si>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</si>
  <si>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</si>
  <si>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</si>
  <si>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</si>
  <si>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</si>
  <si>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</si>
  <si>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</si>
  <si>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</si>
  <si>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</si>
  <si>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</si>
  <si>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</si>
  <si>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</si>
  <si>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</si>
  <si>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</si>
  <si>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</si>
  <si>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</si>
  <si>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</si>
  <si>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</si>
  <si>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</si>
  <si>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</si>
  <si>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</si>
  <si>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</si>
  <si>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</si>
  <si>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</si>
  <si>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</si>
  <si>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</si>
  <si>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</si>
  <si>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</si>
  <si>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</si>
  <si>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</si>
  <si>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</si>
  <si>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</si>
  <si>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</si>
  <si>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</si>
  <si>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</si>
  <si>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</si>
  <si>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</si>
  <si>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</si>
  <si>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</si>
  <si>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</si>
  <si>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</si>
  <si>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</si>
  <si>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</si>
  <si>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</si>
  <si>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</si>
  <si>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</si>
  <si>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</si>
  <si>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</si>
  <si>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</si>
  <si>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</si>
  <si>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</si>
  <si>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</si>
  <si>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</si>
  <si>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</si>
  <si>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</si>
  <si>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</si>
  <si>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</si>
  <si>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</si>
  <si>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</si>
  <si>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</si>
  <si>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</si>
  <si>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</si>
  <si>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</si>
  <si>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</si>
  <si>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</si>
  <si>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</si>
  <si>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</si>
  <si>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</si>
  <si>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</si>
  <si>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</si>
  <si>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</si>
  <si>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</si>
  <si>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</si>
  <si>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</si>
  <si>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</si>
  <si>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</si>
  <si>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</si>
  <si>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</si>
  <si>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</si>
  <si>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</si>
  <si>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</si>
  <si>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</si>
  <si>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</si>
  <si>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</si>
  <si>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</si>
  <si>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</si>
  <si>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</si>
  <si>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</si>
  <si>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</si>
  <si>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</si>
  <si>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</si>
  <si>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</si>
  <si>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</si>
  <si>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</si>
  <si>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</si>
  <si>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</si>
  <si>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</si>
  <si>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</si>
  <si>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</si>
  <si>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</si>
  <si>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</si>
  <si>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</si>
  <si>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</si>
  <si>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</si>
  <si>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</si>
  <si>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</si>
  <si>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</si>
  <si>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</si>
  <si>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</si>
  <si>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</si>
  <si>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</si>
  <si>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</si>
  <si>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</si>
  <si>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</si>
  <si>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</si>
  <si>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</si>
  <si>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</si>
  <si>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</si>
  <si>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</si>
  <si>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</si>
  <si>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</si>
  <si>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</si>
  <si>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</si>
  <si>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</si>
  <si>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</si>
  <si>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</si>
  <si>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</si>
  <si>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</si>
  <si>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</si>
  <si>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</si>
  <si>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</si>
  <si>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</si>
  <si>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</si>
  <si>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</si>
  <si>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</si>
  <si>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</si>
  <si>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</si>
  <si>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</si>
  <si>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</si>
  <si>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</si>
  <si>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</si>
  <si>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</si>
  <si>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</si>
  <si>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</si>
  <si>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</si>
  <si>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</si>
  <si>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</si>
  <si>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</si>
  <si>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</si>
  <si>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</si>
  <si>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</si>
  <si>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</si>
  <si>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</si>
  <si>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</si>
  <si>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</si>
  <si>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</si>
  <si>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</si>
  <si>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</si>
  <si>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</si>
  <si>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</si>
  <si>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</si>
  <si>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</si>
  <si>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</si>
  <si>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</si>
  <si>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</si>
  <si>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</si>
  <si>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</si>
  <si>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</si>
  <si>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</si>
  <si>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</si>
  <si>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</si>
  <si>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</si>
  <si>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</si>
  <si>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</si>
  <si>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</si>
  <si>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</si>
  <si>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</si>
  <si>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</si>
  <si>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</si>
  <si>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</si>
  <si>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</si>
  <si>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</si>
  <si>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</si>
  <si>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</si>
  <si>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</si>
  <si>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</si>
  <si>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</si>
  <si>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</si>
  <si>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</si>
  <si>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</si>
  <si>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</si>
  <si>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</si>
  <si>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</si>
  <si>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</si>
  <si>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</si>
  <si>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</si>
  <si>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</si>
  <si>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</si>
  <si>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</si>
  <si>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</si>
  <si>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</si>
  <si>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</si>
  <si>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</si>
  <si>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</si>
  <si>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</si>
  <si>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</si>
  <si>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</si>
  <si>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</si>
  <si>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</si>
  <si>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</si>
  <si>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</si>
  <si>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</si>
  <si>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</si>
  <si>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</si>
  <si>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</si>
  <si>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</si>
  <si>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</si>
  <si>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</si>
  <si>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</si>
  <si>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</si>
  <si>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</si>
  <si>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</si>
  <si>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</si>
  <si>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</si>
  <si>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</si>
  <si>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</si>
  <si>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</si>
  <si>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</si>
  <si>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</si>
  <si>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</si>
  <si>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</si>
  <si>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</si>
  <si>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</si>
  <si>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</si>
  <si>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</si>
  <si>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</si>
  <si>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</si>
  <si>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</si>
  <si>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</si>
  <si>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</si>
  <si>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</si>
  <si>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</si>
  <si>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</si>
  <si>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</si>
  <si>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</si>
  <si>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</si>
  <si>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</si>
  <si>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</si>
  <si>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</si>
  <si>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</si>
  <si>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</si>
  <si>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</si>
  <si>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</si>
  <si>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</si>
  <si>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</si>
  <si>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</si>
  <si>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</si>
  <si>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</si>
  <si>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</si>
  <si>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</si>
  <si>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</si>
  <si>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</si>
  <si>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</si>
  <si>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</si>
  <si>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</si>
  <si>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</si>
  <si>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</si>
  <si>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</si>
  <si>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</si>
  <si>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</si>
  <si>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</si>
  <si>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</si>
  <si>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</si>
  <si>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</si>
  <si>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</si>
  <si>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</si>
  <si>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</si>
  <si>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</si>
  <si>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</si>
  <si>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</si>
  <si>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</si>
  <si>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</si>
  <si>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</si>
  <si>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</si>
  <si>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</si>
  <si>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</si>
  <si>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</si>
  <si>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</si>
  <si>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</si>
  <si>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</si>
  <si>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</si>
  <si>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</si>
  <si>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</si>
  <si>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</si>
  <si>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</si>
  <si>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</si>
  <si>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</si>
  <si>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</si>
  <si>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</si>
  <si>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</si>
  <si>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</si>
  <si>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</si>
  <si>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</si>
  <si>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</si>
  <si>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</si>
  <si>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</si>
  <si>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</si>
  <si>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</si>
  <si>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</si>
  <si>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</si>
  <si>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</si>
  <si>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</si>
  <si>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</si>
  <si>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</si>
  <si>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</si>
  <si>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</si>
  <si>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</si>
  <si>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</si>
  <si>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</si>
  <si>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</si>
  <si>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</si>
  <si>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</si>
  <si>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</si>
  <si>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</si>
  <si>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</si>
  <si>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</si>
  <si>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</si>
  <si>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</si>
  <si>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</si>
  <si>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</si>
  <si>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</si>
  <si>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</si>
  <si>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</si>
  <si>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</si>
  <si>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</si>
  <si>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</si>
  <si>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</si>
  <si>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</si>
  <si>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</si>
  <si>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</si>
  <si>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</si>
  <si>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</si>
  <si>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</si>
  <si>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</si>
  <si>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</si>
  <si>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</si>
  <si>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</si>
  <si>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</si>
  <si>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</si>
  <si>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</si>
  <si>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</si>
  <si>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</si>
  <si>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</si>
  <si>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</si>
  <si>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</si>
  <si>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</si>
  <si>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</si>
  <si>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</si>
  <si>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</si>
  <si>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</si>
  <si>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</si>
  <si>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</si>
  <si>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</si>
  <si>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</si>
  <si>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</si>
  <si>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</si>
  <si>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</si>
  <si>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</si>
  <si>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</si>
  <si>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</si>
  <si>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</si>
  <si>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</si>
  <si>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</si>
  <si>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</si>
  <si>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</si>
  <si>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</si>
  <si>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</si>
  <si>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</si>
  <si>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</si>
  <si>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</si>
  <si>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</si>
  <si>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</si>
  <si>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</si>
  <si>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</si>
  <si>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</si>
  <si>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</si>
  <si>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</si>
  <si>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</si>
  <si>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</si>
  <si>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</si>
  <si>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</si>
  <si>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</si>
  <si>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</si>
  <si>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</si>
  <si>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</si>
  <si>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</si>
  <si>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</si>
  <si>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</si>
  <si>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</si>
  <si>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</si>
  <si>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</si>
  <si>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</si>
  <si>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</si>
  <si>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</si>
  <si>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</si>
  <si>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</si>
  <si>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</si>
  <si>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</si>
  <si>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</si>
  <si>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</si>
  <si>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</si>
  <si>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</si>
  <si>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</si>
  <si>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</si>
  <si>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</si>
  <si>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</si>
  <si>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</si>
  <si>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</si>
  <si>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</si>
  <si>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</si>
  <si>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</si>
  <si>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</si>
  <si>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</si>
  <si>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</si>
  <si>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</si>
  <si>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</si>
  <si>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</si>
  <si>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</si>
  <si>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</si>
  <si>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</si>
  <si>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</si>
  <si>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</si>
  <si>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</si>
  <si>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</si>
  <si>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</si>
  <si>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</si>
  <si>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</si>
  <si>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</si>
  <si>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</si>
  <si>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</si>
  <si>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</si>
  <si>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</si>
  <si>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</si>
  <si>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</si>
  <si>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</si>
  <si>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</si>
  <si>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</si>
  <si>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</si>
  <si>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</si>
  <si>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</si>
  <si>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</si>
  <si>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</si>
  <si>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</si>
  <si>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</si>
  <si>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</si>
  <si>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</si>
  <si>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</si>
  <si>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</si>
  <si>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</si>
  <si>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</si>
  <si>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</si>
  <si>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</si>
  <si>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</si>
  <si>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</si>
  <si>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</si>
  <si>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</si>
  <si>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</si>
  <si>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</si>
  <si>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</si>
  <si>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</si>
  <si>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</si>
  <si>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</si>
  <si>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</si>
  <si>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</si>
  <si>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</si>
  <si>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</si>
  <si>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</si>
  <si>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</si>
  <si>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</si>
  <si>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</si>
  <si>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</si>
  <si>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</si>
  <si>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</si>
  <si>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</si>
  <si>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</si>
  <si>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</si>
  <si>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</si>
  <si>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</si>
  <si>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</si>
  <si>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</si>
  <si>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</si>
  <si>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</si>
  <si>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</si>
  <si>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</si>
  <si>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</si>
  <si>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</si>
  <si>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</si>
  <si>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</si>
  <si>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</si>
  <si>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</si>
  <si>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</si>
  <si>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</si>
  <si>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</si>
  <si>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</si>
  <si>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</si>
  <si>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</si>
  <si>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</si>
  <si>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</si>
  <si>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</si>
  <si>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</si>
  <si>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</si>
  <si>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</si>
  <si>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</si>
  <si>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</si>
  <si>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</si>
  <si>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</si>
  <si>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</si>
  <si>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</si>
  <si>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</si>
  <si>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</si>
  <si>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</si>
  <si>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</si>
  <si>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</si>
  <si>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</si>
  <si>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</si>
  <si>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</si>
  <si>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</si>
  <si>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</si>
  <si>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</si>
  <si>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</si>
  <si>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</si>
  <si>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</si>
  <si>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</si>
  <si>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</si>
  <si>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</si>
  <si>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</si>
  <si>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</si>
  <si>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</si>
  <si>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</si>
  <si>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</si>
  <si>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</si>
  <si>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</si>
  <si>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</si>
  <si>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</si>
  <si>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</si>
  <si>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</si>
  <si>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</si>
  <si>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</si>
  <si>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</si>
  <si>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</si>
  <si>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</si>
  <si>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</si>
  <si>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</si>
  <si>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</si>
  <si>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</si>
  <si>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</si>
  <si>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</si>
  <si>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</si>
  <si>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</si>
  <si>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</si>
  <si>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</si>
  <si>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</si>
  <si>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</si>
  <si>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</si>
  <si>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</si>
  <si>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</si>
  <si>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</si>
  <si>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</si>
  <si>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</si>
  <si>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</si>
  <si>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</si>
  <si>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</si>
  <si>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</si>
  <si>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</si>
  <si>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</si>
  <si>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</si>
  <si>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</si>
  <si>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</si>
  <si>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</si>
  <si>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</si>
  <si>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</si>
  <si>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</si>
  <si>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</si>
  <si>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</si>
  <si>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</si>
  <si>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</si>
  <si>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</si>
  <si>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</si>
  <si>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</si>
  <si>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</si>
  <si>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</si>
  <si>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</si>
  <si>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</si>
  <si>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</si>
  <si>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</si>
  <si>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</si>
  <si>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</si>
  <si>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</si>
  <si>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</si>
  <si>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</si>
  <si>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</si>
  <si>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</si>
  <si>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</si>
  <si>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</si>
  <si>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</si>
  <si>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</si>
  <si>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</si>
  <si>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</si>
  <si>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</si>
  <si>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</si>
  <si>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</si>
  <si>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</si>
  <si>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</si>
  <si>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</si>
  <si>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</si>
  <si>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</si>
  <si>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</si>
  <si>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</si>
  <si>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</si>
  <si>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</si>
  <si>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</si>
  <si>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</si>
  <si>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</si>
  <si>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</si>
  <si>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</si>
  <si>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</si>
  <si>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</si>
  <si>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</si>
  <si>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</si>
  <si>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</si>
  <si>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</si>
  <si>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</si>
  <si>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</si>
  <si>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</si>
  <si>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</si>
  <si>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</si>
  <si>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</si>
  <si>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</si>
  <si>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</si>
  <si>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</si>
  <si>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</si>
  <si>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</si>
  <si>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</si>
  <si>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</si>
  <si>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</si>
  <si>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</si>
  <si>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</si>
  <si>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</si>
  <si>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</si>
  <si>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</si>
  <si>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</si>
  <si>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</si>
  <si>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</si>
  <si>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</si>
  <si>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</si>
  <si>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</si>
  <si>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</si>
  <si>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</si>
  <si>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</si>
  <si>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</si>
  <si>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</si>
  <si>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</si>
  <si>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</si>
  <si>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</si>
  <si>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</si>
  <si>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</si>
  <si>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</si>
  <si>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</si>
  <si>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</si>
  <si>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</si>
  <si>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</si>
  <si>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</si>
  <si>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</si>
  <si>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</si>
  <si>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</si>
  <si>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</si>
  <si>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</si>
  <si>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</si>
  <si>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</si>
  <si>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</si>
  <si>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</si>
  <si>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</si>
  <si>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</si>
  <si>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</si>
  <si>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</si>
  <si>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</si>
  <si>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</si>
  <si>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</si>
  <si>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</si>
  <si>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</si>
  <si>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</si>
  <si>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</si>
  <si>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</si>
  <si>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</si>
  <si>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</si>
  <si>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</si>
  <si>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</si>
  <si>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</si>
  <si>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</si>
  <si>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</si>
  <si>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</si>
  <si>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</si>
  <si>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</si>
  <si>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</si>
  <si>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</si>
  <si>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</si>
  <si>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</si>
  <si>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</si>
  <si>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</si>
  <si>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</si>
  <si>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</si>
  <si>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</si>
  <si>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</si>
  <si>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</si>
  <si>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</si>
  <si>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</si>
  <si>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</si>
  <si>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</si>
  <si>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</si>
  <si>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</si>
  <si>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</si>
  <si>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</si>
  <si>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</si>
  <si>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</si>
  <si>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</si>
  <si>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</si>
  <si>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</si>
  <si>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</si>
  <si>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</si>
  <si>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</si>
  <si>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</si>
  <si>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</si>
  <si>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</si>
  <si>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</si>
  <si>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</si>
  <si>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</si>
  <si>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</si>
  <si>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</si>
  <si>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</si>
  <si>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</si>
  <si>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</si>
  <si>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</si>
  <si>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</si>
  <si>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</si>
  <si>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</si>
  <si>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</si>
  <si>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</si>
  <si>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</si>
  <si>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</si>
  <si>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</si>
  <si>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</si>
  <si>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</si>
  <si>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</si>
  <si>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</si>
  <si>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</si>
  <si>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</si>
  <si>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</si>
  <si>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</si>
  <si>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</si>
  <si>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</si>
  <si>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</si>
  <si>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</si>
  <si>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</si>
  <si>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</si>
  <si>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</si>
  <si>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</si>
  <si>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</si>
  <si>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</si>
  <si>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</si>
  <si>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</si>
  <si>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</si>
  <si>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</si>
  <si>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</si>
  <si>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</si>
  <si>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</si>
  <si>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</si>
  <si>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</si>
  <si>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</si>
  <si>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</si>
  <si>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</si>
  <si>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</si>
  <si>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</si>
  <si>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</si>
  <si>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</si>
  <si>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</si>
  <si>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</si>
  <si>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</si>
  <si>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</si>
  <si>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</si>
  <si>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</si>
  <si>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</si>
  <si>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</si>
  <si>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</si>
  <si>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</si>
  <si>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</si>
  <si>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</si>
  <si>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</si>
  <si>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</si>
  <si>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</si>
  <si>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</si>
  <si>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</si>
  <si>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</si>
  <si>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</si>
  <si>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</si>
  <si>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</si>
  <si>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</si>
  <si>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</si>
  <si>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</si>
  <si>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</si>
  <si>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</si>
  <si>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</si>
  <si>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</si>
  <si>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</si>
  <si>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</si>
  <si>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</si>
  <si>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</si>
  <si>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</si>
  <si>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</si>
  <si>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</si>
  <si>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</si>
  <si>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</si>
  <si>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</si>
  <si>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</si>
  <si>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</si>
  <si>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</si>
  <si>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</si>
  <si>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</si>
  <si>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</si>
  <si>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</si>
  <si>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</si>
  <si>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</si>
  <si>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</si>
  <si>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</si>
  <si>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</si>
  <si>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</si>
  <si>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</si>
  <si>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</si>
  <si>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</si>
  <si>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</si>
  <si>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</si>
  <si>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</si>
  <si>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</si>
  <si>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</si>
  <si>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</si>
  <si>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</si>
  <si>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</si>
  <si>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</si>
  <si>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</si>
  <si>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</si>
  <si>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</si>
  <si>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</si>
  <si>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</si>
  <si>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</si>
  <si>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</si>
  <si>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</si>
  <si>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</si>
  <si>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</si>
  <si>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</si>
  <si>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</si>
  <si>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</si>
  <si>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</si>
  <si>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</si>
  <si>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</si>
  <si>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</si>
  <si>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</si>
  <si>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</si>
  <si>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</si>
  <si>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</si>
  <si>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</si>
  <si>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</si>
  <si>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</si>
  <si>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</si>
  <si>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</si>
  <si>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</si>
  <si>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</si>
  <si>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</si>
  <si>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</si>
  <si>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</si>
  <si>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</si>
  <si>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</si>
  <si>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</si>
  <si>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</si>
  <si>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</si>
  <si>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</si>
  <si>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</si>
  <si>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</si>
  <si>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</si>
  <si>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</si>
  <si>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</si>
  <si>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</si>
  <si>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</si>
  <si>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</si>
  <si>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</si>
  <si>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</si>
  <si>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</si>
  <si>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</si>
  <si>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</si>
  <si>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</si>
  <si>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</si>
  <si>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</si>
  <si>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</si>
  <si>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</si>
  <si>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</si>
  <si>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</si>
  <si>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</si>
  <si>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</si>
  <si>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</si>
  <si>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</si>
  <si>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</si>
  <si>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</si>
  <si>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</si>
  <si>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</si>
  <si>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</si>
  <si>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</si>
  <si>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</si>
  <si>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</si>
  <si>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</si>
  <si>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</si>
  <si>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</si>
  <si>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</si>
  <si>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</si>
  <si>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</si>
  <si>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</si>
  <si>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</si>
  <si>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</si>
  <si>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</si>
  <si>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</si>
  <si>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</si>
  <si>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</si>
  <si>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</si>
  <si>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</si>
  <si>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</si>
  <si>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</si>
  <si>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</si>
  <si>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</si>
  <si>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</si>
  <si>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</si>
  <si>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</si>
  <si>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</si>
  <si>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</si>
  <si>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</si>
  <si>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</si>
  <si>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</si>
  <si>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</si>
  <si>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</si>
  <si>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</si>
  <si>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</si>
  <si>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</si>
  <si>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</si>
  <si>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</si>
  <si>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</si>
  <si>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</si>
  <si>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</si>
  <si>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</si>
  <si>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</si>
  <si>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</si>
  <si>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</si>
  <si>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</si>
  <si>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</si>
  <si>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</si>
  <si>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</si>
  <si>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</si>
  <si>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</si>
  <si>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</si>
  <si>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</si>
  <si>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</si>
  <si>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</si>
  <si>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</si>
  <si>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</si>
  <si>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</si>
  <si>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</si>
  <si>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</si>
  <si>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</si>
  <si>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</si>
  <si>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</si>
  <si>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</si>
  <si>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</si>
  <si>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</si>
  <si>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</si>
  <si>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</si>
  <si>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</si>
  <si>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</si>
  <si>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</si>
  <si>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</si>
  <si>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</si>
  <si>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</si>
  <si>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</si>
  <si>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</si>
  <si>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</si>
  <si>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</si>
  <si>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</si>
  <si>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</si>
  <si>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</si>
  <si>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</si>
  <si>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</si>
  <si>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</si>
  <si>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</si>
  <si>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</si>
  <si>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</si>
  <si>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</si>
  <si>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</si>
  <si>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</si>
  <si>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</si>
  <si>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</si>
  <si>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</si>
  <si>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</si>
  <si>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</si>
  <si>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</si>
  <si>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</si>
  <si>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</si>
  <si>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</si>
  <si>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</si>
  <si>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</si>
  <si>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</si>
  <si>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</si>
  <si>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</si>
  <si>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</si>
  <si>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</si>
  <si>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</si>
  <si>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</si>
  <si>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</si>
  <si>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</si>
  <si>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</si>
  <si>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</si>
  <si>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</si>
  <si>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</si>
  <si>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</si>
  <si>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</si>
  <si>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</si>
  <si>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</si>
  <si>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</si>
  <si>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</si>
  <si>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</si>
  <si>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</si>
  <si>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</si>
  <si>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</si>
  <si>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</si>
  <si>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</si>
  <si>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</si>
  <si>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</si>
  <si>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</si>
  <si>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</si>
  <si>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</si>
  <si>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</si>
  <si>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</si>
  <si>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</si>
  <si>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</si>
  <si>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</si>
  <si>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</si>
  <si>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</si>
  <si>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</si>
  <si>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</si>
  <si>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</si>
  <si>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</si>
  <si>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</si>
  <si>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</si>
  <si>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</si>
  <si>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</si>
  <si>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</si>
  <si>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</si>
  <si>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</si>
  <si>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</si>
  <si>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</si>
  <si>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</si>
  <si>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</si>
  <si>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</si>
  <si>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</si>
  <si>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</si>
  <si>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</si>
  <si>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</si>
  <si>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</si>
  <si>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</si>
  <si>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</si>
  <si>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</si>
  <si>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</si>
  <si>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</si>
  <si>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</si>
  <si>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</si>
  <si>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</si>
  <si>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</si>
  <si>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</si>
  <si>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</si>
  <si>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</si>
  <si>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</si>
  <si>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</si>
  <si>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</si>
  <si>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</si>
  <si>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</si>
  <si>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</si>
  <si>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</si>
  <si>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</si>
  <si>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</si>
  <si>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</si>
  <si>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</si>
  <si>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</si>
  <si>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</si>
  <si>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</si>
  <si>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</si>
  <si>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</si>
  <si>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</si>
  <si>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</si>
  <si>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</si>
  <si>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</si>
  <si>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</si>
  <si>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</si>
  <si>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</si>
  <si>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</si>
  <si>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</si>
  <si>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</si>
  <si>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</si>
  <si>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</si>
  <si>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</si>
  <si>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</si>
  <si>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</si>
  <si>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</si>
  <si>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</si>
  <si>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</si>
  <si>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</si>
  <si>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</si>
  <si>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</si>
  <si>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</si>
  <si>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</si>
  <si>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</si>
  <si>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</si>
  <si>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</si>
  <si>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</si>
  <si>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</si>
  <si>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</si>
  <si>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</si>
  <si>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</si>
  <si>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</si>
  <si>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</si>
  <si>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</si>
  <si>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</si>
  <si>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</si>
  <si>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</si>
  <si>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</si>
  <si>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</si>
  <si>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</si>
  <si>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</si>
  <si>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</si>
  <si>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</si>
  <si>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</si>
  <si>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</si>
  <si>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</si>
  <si>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</si>
  <si>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</si>
  <si>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</si>
  <si>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</si>
  <si>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</si>
  <si>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</si>
  <si>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</si>
  <si>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</si>
  <si>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</si>
  <si>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</si>
  <si>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</si>
  <si>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</si>
  <si>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</si>
  <si>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</si>
  <si>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</si>
  <si>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</si>
  <si>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</si>
  <si>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</si>
  <si>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</si>
  <si>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</si>
  <si>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</si>
  <si>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</si>
  <si>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</si>
  <si>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</si>
  <si>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</si>
  <si>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</si>
  <si>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</si>
  <si>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</si>
  <si>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</si>
  <si>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</si>
  <si>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</si>
  <si>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</si>
  <si>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</si>
  <si>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</si>
  <si>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</si>
  <si>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</si>
  <si>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</si>
  <si>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</si>
  <si>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</si>
  <si>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</si>
  <si>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</si>
  <si>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</si>
  <si>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</si>
  <si>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</si>
  <si>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</si>
  <si>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</si>
  <si>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</si>
  <si>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</si>
  <si>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</si>
  <si>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</si>
  <si>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</si>
  <si>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</si>
  <si>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</si>
  <si>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</si>
  <si>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</si>
  <si>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</si>
  <si>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</si>
  <si>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</si>
  <si>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</si>
  <si>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</si>
  <si>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</si>
  <si>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</si>
  <si>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</si>
  <si>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</si>
  <si>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</si>
  <si>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</si>
  <si>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</si>
  <si>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</si>
  <si>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</si>
  <si>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</si>
  <si>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</si>
  <si>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</si>
  <si>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</si>
  <si>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</si>
  <si>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</si>
  <si>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</si>
  <si>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</si>
  <si>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</si>
  <si>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</si>
  <si>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</si>
  <si>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</si>
  <si>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</si>
  <si>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</si>
  <si>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</si>
  <si>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</si>
  <si>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</si>
  <si>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</si>
  <si>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</si>
  <si>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</si>
  <si>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</si>
  <si>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</si>
  <si>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</si>
  <si>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</si>
  <si>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</si>
  <si>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</si>
  <si>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</si>
  <si>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</si>
  <si>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</si>
  <si>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</si>
  <si>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</si>
  <si>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</si>
  <si>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</si>
  <si>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</si>
  <si>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</si>
  <si>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</si>
  <si>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</si>
  <si>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</si>
  <si>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</si>
  <si>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</si>
  <si>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</si>
  <si>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</si>
  <si>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</si>
  <si>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</si>
  <si>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</si>
  <si>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</si>
  <si>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</si>
  <si>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</si>
  <si>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</si>
  <si>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</si>
  <si>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</si>
  <si>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</si>
  <si>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</si>
  <si>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</si>
  <si>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</si>
  <si>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</si>
  <si>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</si>
  <si>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</si>
  <si>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</si>
  <si>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</si>
  <si>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</si>
  <si>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</si>
  <si>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</si>
  <si>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</si>
  <si>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</si>
  <si>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</si>
  <si>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</si>
  <si>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</si>
  <si>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</si>
  <si>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</si>
  <si>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</si>
  <si>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</si>
  <si>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</si>
  <si>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</si>
  <si>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</si>
  <si>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</si>
  <si>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</si>
  <si>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</si>
  <si>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</si>
  <si>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</si>
  <si>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</si>
  <si>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</si>
  <si>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</si>
  <si>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</si>
  <si>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</si>
  <si>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</si>
  <si>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</si>
  <si>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</si>
  <si>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</si>
  <si>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</si>
  <si>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</si>
  <si>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</si>
  <si>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</si>
  <si>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</si>
  <si>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</si>
  <si>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</si>
  <si>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</si>
  <si>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</si>
  <si>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</si>
  <si>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</si>
  <si>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</si>
  <si>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</si>
  <si>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</si>
  <si>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</si>
  <si>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</si>
  <si>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</si>
  <si>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</si>
  <si>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</si>
  <si>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</si>
  <si>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</si>
  <si>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</si>
  <si>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</si>
  <si>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</si>
  <si>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</si>
  <si>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</si>
  <si>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</si>
  <si>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</si>
  <si>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</si>
  <si>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</si>
  <si>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</si>
  <si>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</si>
  <si>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</si>
  <si>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</si>
  <si>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</si>
  <si>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</si>
  <si>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</si>
  <si>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</si>
  <si>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</si>
  <si>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</si>
  <si>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</si>
  <si>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</si>
  <si>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</si>
  <si>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</si>
  <si>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</si>
  <si>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</si>
  <si>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</si>
  <si>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</si>
  <si>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</si>
  <si>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</si>
  <si>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</si>
  <si>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</si>
  <si>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</si>
  <si>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</si>
  <si>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</si>
  <si>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</si>
  <si>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</si>
  <si>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</si>
  <si>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</si>
  <si>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</si>
  <si>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</si>
  <si>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</si>
  <si>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</si>
  <si>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</si>
  <si>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</si>
  <si>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</si>
  <si>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</si>
  <si>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</si>
  <si>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</si>
  <si>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</si>
  <si>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</si>
  <si>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</si>
  <si>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</si>
  <si>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</si>
  <si>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</si>
  <si>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</si>
  <si>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</si>
  <si>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</si>
  <si>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</si>
  <si>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</si>
  <si>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</si>
  <si>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</si>
  <si>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</si>
  <si>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</si>
  <si>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</si>
  <si>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</si>
  <si>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</si>
  <si>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</si>
  <si>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</si>
  <si>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</si>
  <si>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</si>
  <si>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</si>
  <si>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</si>
  <si>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</si>
  <si>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</si>
  <si>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</si>
  <si>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</si>
  <si>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</si>
  <si>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</si>
  <si>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</si>
  <si>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</si>
  <si>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</si>
  <si>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</si>
  <si>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</si>
  <si>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</si>
  <si>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</si>
  <si>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</si>
  <si>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</si>
  <si>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</si>
  <si>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</si>
  <si>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</si>
  <si>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</si>
  <si>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</si>
  <si>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</si>
  <si>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</si>
  <si>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</si>
  <si>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</si>
  <si>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</si>
  <si>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</si>
  <si>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</si>
  <si>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</si>
  <si>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</si>
  <si>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</si>
  <si>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</si>
  <si>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</si>
  <si>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</si>
  <si>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</si>
  <si>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</si>
  <si>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</si>
  <si>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</si>
  <si>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</si>
  <si>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</si>
  <si>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</si>
  <si>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</si>
  <si>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</si>
  <si>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</si>
  <si>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</si>
  <si>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</si>
  <si>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</si>
  <si>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</si>
  <si>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</si>
  <si>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</si>
  <si>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</si>
  <si>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</si>
  <si>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</si>
  <si>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</si>
  <si>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</si>
  <si>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</si>
  <si>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</si>
  <si>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</si>
  <si>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</si>
  <si>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</si>
  <si>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</si>
  <si>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</si>
  <si>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</si>
  <si>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</si>
  <si>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</si>
  <si>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</si>
  <si>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</si>
  <si>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</si>
  <si>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</si>
  <si>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</si>
  <si>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</si>
  <si>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</si>
  <si>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</si>
  <si>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</si>
  <si>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</si>
  <si>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</si>
  <si>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</si>
  <si>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</si>
  <si>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</si>
  <si>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</si>
  <si>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</si>
  <si>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</si>
  <si>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</si>
  <si>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</si>
  <si>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</si>
  <si>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</si>
  <si>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</si>
  <si>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</si>
  <si>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</si>
  <si>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</si>
  <si>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</si>
  <si>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</si>
  <si>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</si>
  <si>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</si>
  <si>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</si>
  <si>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</si>
  <si>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</si>
  <si>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</si>
  <si>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</si>
  <si>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</si>
  <si>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</si>
  <si>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</si>
  <si>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</si>
  <si>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</si>
  <si>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</si>
  <si>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</si>
  <si>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</si>
  <si>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</si>
  <si>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</si>
  <si>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</si>
  <si>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</si>
  <si>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</si>
  <si>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</si>
  <si>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</si>
  <si>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</si>
  <si>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</si>
  <si>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</si>
  <si>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</si>
  <si>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</si>
  <si>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</si>
  <si>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</si>
  <si>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</si>
  <si>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</si>
  <si>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</si>
  <si>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</si>
  <si>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</si>
  <si>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</si>
  <si>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</si>
  <si>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</si>
  <si>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</si>
  <si>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</si>
  <si>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</si>
  <si>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</si>
  <si>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</si>
  <si>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</si>
  <si>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</si>
  <si>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</si>
  <si>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</si>
  <si>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</si>
  <si>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</si>
  <si>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</si>
  <si>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</si>
  <si>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</si>
  <si>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</si>
  <si>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</si>
  <si>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</si>
  <si>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</si>
  <si>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</si>
  <si>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</si>
  <si>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</si>
  <si>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</si>
  <si>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</si>
  <si>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</si>
  <si>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</si>
  <si>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</si>
  <si>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</si>
  <si>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</si>
  <si>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</si>
  <si>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</si>
  <si>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</si>
  <si>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</si>
  <si>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</si>
  <si>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</si>
  <si>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</si>
  <si>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</si>
  <si>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</si>
  <si>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</si>
  <si>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</si>
  <si>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</si>
  <si>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</si>
  <si>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</si>
  <si>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</si>
  <si>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</si>
  <si>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</si>
  <si>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</si>
  <si>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</si>
  <si>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</si>
  <si>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</si>
  <si>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</si>
  <si>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</si>
  <si>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</si>
  <si>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</si>
  <si>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</si>
  <si>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</si>
  <si>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</si>
  <si>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</si>
  <si>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</si>
  <si>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</si>
  <si>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</si>
  <si>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</si>
  <si>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</si>
  <si>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</si>
  <si>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</si>
  <si>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</si>
  <si>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</si>
  <si>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</si>
  <si>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</si>
  <si>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</si>
  <si>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</si>
  <si>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</si>
  <si>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</si>
  <si>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</si>
  <si>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</si>
  <si>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</si>
  <si>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</si>
  <si>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</si>
  <si>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</si>
  <si>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</si>
  <si>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</si>
  <si>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</si>
  <si>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</si>
  <si>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</si>
  <si>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</si>
  <si>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</si>
  <si>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</si>
  <si>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</si>
  <si>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</si>
  <si>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</si>
  <si>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</si>
  <si>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</si>
  <si>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</si>
  <si>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</si>
  <si>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</si>
  <si>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</si>
  <si>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</si>
  <si>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</si>
  <si>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</si>
  <si>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</si>
  <si>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</si>
  <si>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</si>
  <si>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</si>
  <si>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</si>
  <si>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</si>
  <si>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</si>
  <si>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</si>
  <si>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</si>
  <si>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</si>
  <si>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</si>
  <si>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</si>
  <si>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</si>
  <si>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</si>
  <si>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</si>
  <si>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</si>
  <si>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</si>
  <si>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</si>
  <si>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</si>
  <si>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</si>
  <si>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</si>
  <si>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</si>
  <si>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</si>
  <si>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</si>
  <si>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</si>
  <si>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</si>
  <si>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</si>
  <si>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</si>
  <si>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</si>
  <si>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</si>
  <si>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</si>
  <si>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</si>
  <si>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</si>
  <si>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</si>
  <si>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</si>
  <si>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</si>
  <si>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</si>
  <si>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</si>
  <si>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</si>
  <si>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</si>
  <si>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</si>
  <si>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</si>
  <si>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</si>
  <si>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</si>
  <si>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</si>
  <si>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</si>
  <si>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</si>
  <si>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</si>
  <si>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</si>
  <si>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</si>
  <si>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</si>
  <si>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</si>
  <si>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</si>
  <si>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</si>
  <si>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</si>
  <si>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</si>
  <si>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</si>
  <si>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</si>
  <si>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</si>
  <si>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</si>
  <si>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</si>
  <si>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</si>
  <si>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</si>
  <si>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</si>
  <si>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</si>
  <si>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</si>
  <si>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</si>
  <si>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</si>
  <si>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</si>
  <si>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</si>
  <si>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</si>
  <si>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</si>
  <si>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</si>
  <si>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</si>
  <si>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</si>
  <si>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</si>
  <si>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</si>
  <si>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</si>
  <si>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</si>
  <si>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</si>
  <si>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</si>
  <si>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</si>
  <si>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</si>
  <si>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</si>
  <si>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</si>
  <si>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</si>
  <si>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</si>
  <si>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</si>
  <si>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</si>
  <si>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</si>
  <si>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</si>
  <si>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</si>
  <si>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</si>
  <si>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</si>
  <si>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</si>
  <si>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</si>
  <si>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</si>
  <si>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</si>
  <si>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</si>
  <si>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</si>
  <si>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</si>
  <si>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</si>
  <si>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</si>
  <si>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</si>
  <si>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</si>
  <si>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</si>
  <si>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</si>
  <si>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</si>
  <si>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</si>
  <si>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</si>
  <si>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</si>
  <si>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</si>
  <si>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</si>
  <si>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</si>
  <si>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</si>
  <si>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</si>
  <si>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</si>
  <si>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</si>
  <si>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</si>
  <si>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</si>
  <si>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</si>
  <si>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</si>
  <si>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</si>
  <si>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</si>
  <si>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</si>
  <si>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</si>
  <si>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</si>
  <si>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</si>
  <si>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</si>
  <si>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</si>
  <si>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</si>
  <si>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</si>
  <si>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</si>
  <si>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</si>
  <si>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</si>
  <si>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</si>
  <si>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</si>
  <si>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</si>
  <si>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</si>
  <si>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</si>
  <si>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</si>
  <si>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</si>
  <si>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</si>
  <si>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</si>
  <si>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</si>
  <si>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</si>
  <si>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</si>
  <si>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</si>
  <si>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</si>
  <si>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</si>
  <si>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</si>
  <si>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</si>
  <si>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</si>
  <si>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</si>
  <si>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</si>
  <si>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</si>
  <si>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</si>
  <si>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</si>
  <si>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</si>
  <si>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</si>
  <si>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</si>
  <si>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</si>
  <si>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</si>
  <si>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</si>
  <si>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</si>
  <si>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</si>
  <si>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</si>
  <si>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</si>
  <si>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</si>
  <si>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</si>
  <si>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</si>
  <si>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</si>
  <si>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</si>
  <si>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</si>
  <si>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</si>
  <si>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</si>
  <si>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</si>
  <si>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</si>
  <si>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</si>
  <si>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</si>
  <si>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</si>
  <si>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</si>
  <si>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</si>
  <si>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</si>
  <si>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</si>
  <si>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</si>
  <si>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</si>
  <si>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</si>
  <si>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</si>
  <si>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</si>
  <si>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</si>
  <si>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</si>
  <si>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</si>
  <si>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</si>
  <si>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</si>
  <si>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</si>
  <si>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</si>
  <si>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</si>
  <si>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</si>
  <si>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</si>
  <si>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</si>
  <si>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</si>
  <si>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</si>
  <si>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</si>
  <si>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</si>
  <si>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</si>
  <si>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</si>
  <si>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</si>
  <si>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</si>
  <si>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</si>
  <si>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</si>
  <si>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</si>
  <si>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</si>
  <si>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</si>
  <si>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</si>
  <si>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</si>
  <si>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</si>
  <si>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</si>
  <si>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</si>
  <si>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</si>
  <si>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</si>
  <si>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</si>
  <si>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</si>
  <si>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</si>
  <si>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</si>
  <si>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</si>
  <si>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</si>
  <si>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</si>
  <si>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</si>
  <si>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</si>
  <si>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</si>
  <si>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</si>
  <si>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</si>
  <si>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</si>
  <si>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</si>
  <si>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</si>
  <si>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</si>
  <si>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</si>
  <si>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</si>
  <si>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</si>
  <si>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</si>
  <si>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</si>
  <si>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</si>
  <si>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</si>
  <si>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</si>
  <si>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</si>
  <si>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</si>
  <si>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</si>
  <si>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</si>
  <si>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</si>
  <si>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</si>
  <si>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</si>
  <si>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</si>
  <si>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</si>
  <si>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</si>
  <si>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</si>
  <si>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</si>
  <si>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</si>
  <si>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</si>
  <si>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</si>
  <si>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</si>
  <si>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</si>
  <si>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</si>
  <si>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</si>
  <si>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</si>
  <si>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</si>
  <si>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</si>
  <si>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</si>
  <si>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</si>
  <si>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</si>
  <si>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</si>
  <si>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</si>
  <si>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</si>
  <si>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</si>
  <si>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</si>
  <si>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</si>
  <si>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</si>
  <si>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</si>
  <si>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</si>
  <si>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</si>
  <si>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</si>
  <si>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</si>
  <si>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</si>
  <si>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</si>
  <si>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</si>
  <si>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</si>
  <si>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</si>
  <si>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</si>
  <si>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</si>
  <si>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</si>
  <si>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</si>
  <si>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</si>
  <si>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</si>
  <si>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</si>
  <si>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</si>
  <si>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</si>
  <si>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</si>
  <si>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</si>
  <si>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</si>
  <si>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</si>
  <si>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</si>
  <si>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</si>
  <si>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</si>
  <si>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</si>
  <si>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</si>
  <si>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</si>
  <si>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</si>
  <si>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</si>
  <si>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</si>
  <si>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</si>
  <si>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</si>
  <si>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</si>
  <si>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</si>
  <si>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</si>
  <si>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</si>
  <si>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</si>
  <si>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</si>
  <si>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</si>
  <si>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</si>
  <si>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</si>
  <si>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</si>
  <si>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</si>
  <si>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</si>
  <si>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</si>
  <si>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</si>
  <si>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</si>
  <si>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</si>
  <si>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</si>
  <si>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</si>
  <si>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</si>
  <si>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</si>
  <si>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</si>
  <si>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</si>
  <si>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</si>
  <si>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</si>
  <si>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</si>
  <si>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</si>
  <si>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</si>
  <si>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</si>
  <si>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</si>
  <si>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</si>
  <si>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</si>
  <si>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</si>
  <si>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</si>
  <si>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</si>
  <si>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</si>
  <si>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</si>
  <si>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</si>
  <si>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</si>
  <si>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</si>
  <si>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</si>
  <si>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</si>
  <si>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</si>
  <si>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</si>
  <si>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</si>
  <si>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</si>
  <si>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</si>
  <si>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</si>
  <si>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</si>
  <si>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</si>
  <si>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</si>
  <si>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</si>
  <si>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</si>
  <si>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</si>
  <si>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</si>
  <si>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</si>
  <si>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</si>
  <si>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</si>
  <si>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</si>
  <si>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</si>
  <si>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</si>
  <si>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</si>
  <si>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</si>
  <si>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</si>
  <si>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</si>
  <si>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</si>
  <si>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</si>
  <si>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</si>
  <si>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</si>
  <si>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</si>
  <si>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</si>
  <si>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</si>
  <si>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</si>
  <si>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</si>
  <si>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</si>
  <si>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</si>
  <si>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</si>
  <si>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</si>
  <si>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</si>
  <si>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</si>
  <si>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</si>
  <si>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</si>
  <si>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</si>
  <si>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</si>
  <si>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</si>
  <si>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</si>
  <si>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</si>
  <si>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</si>
  <si>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</si>
  <si>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</si>
  <si>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</si>
  <si>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</si>
  <si>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</si>
  <si>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</si>
  <si>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</si>
  <si>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</si>
  <si>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</si>
  <si>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</si>
  <si>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</si>
  <si>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</si>
  <si>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</si>
  <si>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</si>
  <si>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</si>
  <si>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</si>
  <si>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</si>
  <si>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</si>
  <si>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</si>
  <si>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</si>
  <si>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</si>
  <si>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</si>
  <si>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</si>
  <si>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</si>
  <si>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</si>
  <si>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</si>
  <si>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</si>
  <si>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</si>
  <si>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</si>
  <si>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</si>
  <si>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</si>
  <si>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</si>
  <si>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</si>
  <si>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</si>
  <si>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</si>
  <si>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</si>
  <si>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</si>
  <si>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</si>
  <si>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</si>
  <si>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</si>
  <si>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</si>
  <si>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</si>
  <si>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</si>
  <si>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</si>
  <si>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</si>
  <si>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</si>
  <si>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</si>
  <si>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</si>
  <si>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</si>
  <si>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</si>
  <si>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</si>
  <si>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</si>
  <si>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</si>
  <si>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</si>
  <si>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</si>
  <si>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</si>
  <si>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</si>
  <si>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</si>
  <si>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</si>
  <si>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</si>
  <si>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</si>
  <si>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</si>
  <si>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</si>
  <si>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</si>
  <si>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</si>
  <si>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</si>
  <si>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</si>
  <si>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</si>
  <si>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</si>
  <si>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</si>
  <si>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</si>
  <si>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</si>
  <si>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</si>
  <si>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</si>
  <si>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</si>
  <si>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</si>
  <si>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</si>
  <si>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</si>
  <si>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</si>
  <si>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</si>
  <si>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</si>
  <si>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</si>
  <si>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</si>
  <si>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</si>
  <si>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</si>
  <si>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</si>
  <si>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</si>
  <si>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</si>
  <si>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</si>
  <si>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</si>
  <si>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</si>
  <si>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</si>
  <si>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</si>
  <si>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</si>
  <si>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</si>
  <si>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</si>
  <si>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</si>
  <si>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</si>
  <si>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</si>
  <si>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</si>
  <si>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</si>
  <si>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</si>
  <si>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</si>
  <si>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</si>
  <si>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</si>
  <si>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</si>
  <si>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</si>
  <si>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</si>
  <si>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</si>
  <si>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</si>
  <si>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</si>
  <si>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</si>
  <si>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</si>
  <si>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</si>
  <si>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</si>
  <si>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</si>
  <si>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</si>
  <si>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</si>
  <si>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</si>
  <si>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</si>
  <si>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</si>
  <si>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</si>
  <si>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</si>
  <si>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</si>
  <si>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</si>
  <si>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</si>
  <si>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</si>
  <si>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</si>
  <si>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</si>
  <si>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</si>
  <si>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</si>
  <si>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</si>
  <si>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</si>
  <si>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</si>
  <si>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</si>
  <si>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</si>
  <si>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</si>
  <si>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</si>
  <si>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</si>
  <si>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</si>
  <si>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</si>
  <si>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</si>
  <si>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</si>
  <si>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</si>
  <si>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</si>
  <si>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</si>
  <si>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</si>
  <si>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</si>
  <si>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</si>
  <si>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</si>
  <si>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</si>
  <si>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</si>
  <si>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</si>
  <si>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</si>
  <si>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</si>
  <si>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</si>
  <si>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</si>
  <si>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</si>
  <si>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</si>
  <si>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</si>
  <si>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</si>
  <si>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</si>
  <si>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</si>
  <si>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</si>
  <si>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</si>
  <si>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</si>
  <si>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</si>
  <si>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</si>
  <si>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</si>
  <si>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</si>
  <si>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</si>
  <si>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</si>
  <si>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</si>
  <si>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</si>
  <si>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</si>
  <si>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</si>
  <si>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</si>
  <si>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</si>
  <si>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</si>
  <si>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</si>
  <si>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</si>
  <si>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</si>
  <si>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</si>
  <si>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</si>
  <si>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</si>
  <si>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</si>
  <si>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</si>
  <si>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</si>
  <si>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</si>
  <si>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</si>
  <si>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</si>
  <si>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</si>
  <si>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</si>
  <si>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</si>
  <si>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</si>
  <si>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</si>
  <si>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</si>
  <si>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</si>
  <si>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</si>
  <si>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</si>
  <si>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</si>
  <si>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</si>
  <si>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</si>
  <si>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</si>
  <si>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</si>
  <si>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</si>
  <si>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</si>
  <si>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</si>
  <si>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</si>
  <si>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</si>
  <si>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</si>
  <si>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</si>
  <si>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</si>
  <si>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</si>
  <si>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</si>
  <si>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</si>
  <si>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</si>
  <si>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</si>
  <si>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</si>
  <si>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</si>
  <si>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</si>
  <si>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</si>
  <si>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</si>
  <si>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</si>
  <si>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</si>
  <si>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</si>
  <si>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</si>
  <si>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</si>
  <si>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</si>
  <si>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</si>
  <si>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</si>
  <si>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</si>
  <si>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</si>
  <si>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</si>
  <si>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</si>
  <si>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</si>
  <si>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</si>
  <si>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</si>
  <si>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</si>
  <si>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</si>
  <si>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</si>
  <si>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</si>
  <si>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</si>
  <si>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</si>
  <si>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</si>
  <si>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</si>
  <si>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</si>
  <si>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</si>
  <si>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</si>
  <si>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</si>
  <si>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</si>
  <si>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</si>
  <si>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</si>
  <si>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</si>
  <si>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</si>
  <si>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</si>
  <si>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</si>
  <si>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</si>
  <si>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</si>
  <si>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</si>
  <si>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</si>
  <si>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</si>
  <si>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</si>
  <si>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</si>
  <si>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</si>
  <si>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</si>
  <si>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</si>
  <si>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</si>
  <si>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</si>
  <si>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</si>
  <si>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</si>
  <si>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</si>
  <si>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</si>
  <si>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</si>
  <si>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</si>
  <si>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</si>
  <si>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</si>
  <si>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</si>
  <si>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</si>
  <si>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</si>
  <si>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</si>
  <si>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</si>
  <si>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</si>
  <si>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</si>
  <si>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</si>
  <si>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</si>
  <si>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</si>
  <si>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</si>
  <si>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</si>
  <si>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</si>
  <si>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</si>
  <si>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</si>
  <si>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</si>
  <si>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</si>
  <si>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</si>
  <si>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</si>
  <si>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</si>
  <si>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</si>
  <si>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</si>
  <si>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</si>
  <si>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</si>
  <si>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</si>
  <si>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</si>
  <si>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</si>
  <si>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</si>
  <si>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</si>
  <si>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</si>
  <si>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</si>
  <si>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</si>
  <si>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</si>
  <si>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</si>
  <si>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</si>
  <si>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</si>
  <si>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</si>
  <si>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</si>
  <si>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</si>
  <si>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</si>
  <si>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</si>
  <si>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</si>
  <si>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</si>
  <si>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</si>
  <si>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</si>
  <si>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</si>
  <si>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</si>
  <si>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</si>
  <si>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</si>
  <si>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</si>
  <si>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</si>
  <si>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</si>
  <si>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</si>
  <si>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</si>
  <si>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</si>
  <si>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</si>
  <si>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</si>
  <si>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</si>
  <si>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</si>
  <si>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</si>
  <si>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</si>
  <si>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</si>
  <si>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</si>
  <si>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</si>
  <si>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</si>
  <si>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</si>
  <si>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</si>
  <si>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</si>
  <si>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</si>
  <si>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</si>
  <si>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</si>
  <si>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</si>
  <si>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</si>
  <si>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</si>
  <si>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</si>
  <si>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</si>
  <si>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</si>
  <si>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</si>
  <si>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</si>
  <si>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</si>
  <si>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</si>
  <si>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</si>
  <si>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</si>
  <si>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</si>
  <si>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</si>
  <si>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</si>
  <si>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</si>
  <si>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</si>
  <si>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</si>
  <si>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</si>
  <si>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</si>
  <si>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</si>
  <si>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</si>
  <si>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</si>
  <si>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</si>
  <si>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</si>
  <si>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</si>
  <si>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</si>
  <si>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</si>
  <si>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</si>
  <si>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</si>
  <si>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</si>
  <si>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</si>
  <si>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</si>
  <si>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</si>
  <si>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</si>
  <si>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</si>
  <si>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</si>
  <si>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</si>
  <si>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</si>
  <si>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</si>
  <si>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</si>
  <si>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</si>
  <si>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</si>
  <si>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</si>
  <si>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</si>
  <si>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</si>
  <si>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</si>
  <si>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</si>
  <si>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</si>
  <si>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</si>
  <si>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</si>
  <si>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</si>
  <si>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</si>
  <si>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</si>
  <si>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</si>
  <si>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</si>
  <si>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</si>
  <si>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</si>
  <si>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</si>
  <si>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</si>
  <si>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</si>
  <si>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</si>
  <si>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</si>
  <si>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</si>
  <si>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</si>
  <si>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</si>
  <si>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</si>
  <si>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</si>
  <si>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</si>
  <si>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</si>
  <si>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</si>
  <si>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</si>
  <si>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</si>
  <si>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</si>
  <si>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</si>
  <si>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</si>
  <si>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</si>
  <si>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</si>
  <si>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</si>
  <si>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</si>
  <si>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</si>
  <si>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</si>
  <si>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</si>
  <si>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</si>
  <si>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</si>
  <si>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</si>
  <si>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</si>
  <si>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</si>
  <si>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</si>
  <si>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</si>
  <si>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</si>
  <si>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</si>
  <si>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</si>
  <si>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</si>
  <si>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</si>
  <si>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</si>
  <si>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</si>
  <si>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</si>
  <si>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</si>
  <si>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</si>
  <si>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</si>
  <si>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</si>
  <si>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</si>
  <si>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</si>
  <si>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</si>
  <si>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</si>
  <si>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</si>
  <si>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</si>
  <si>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</si>
  <si>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</si>
  <si>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</si>
  <si>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</si>
  <si>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</si>
  <si>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</si>
  <si>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</si>
  <si>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</si>
  <si>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</si>
  <si>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</si>
  <si>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</si>
  <si>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</si>
  <si>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</si>
  <si>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</si>
  <si>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</si>
  <si>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</si>
  <si>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</si>
  <si>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</si>
  <si>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</si>
  <si>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</si>
  <si>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</si>
  <si>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</si>
  <si>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</si>
  <si>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</si>
  <si>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</si>
  <si>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</si>
  <si>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</si>
  <si>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</si>
  <si>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</si>
  <si>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</si>
  <si>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</si>
  <si>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</si>
  <si>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</si>
  <si>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</si>
  <si>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</si>
  <si>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</si>
  <si>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</si>
  <si>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</si>
  <si>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</si>
  <si>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</si>
  <si>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</si>
  <si>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</si>
  <si>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</si>
  <si>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</si>
  <si>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</si>
  <si>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</si>
  <si>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</si>
  <si>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</si>
  <si>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</si>
  <si>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</si>
  <si>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</si>
  <si>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</si>
  <si>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</si>
  <si>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</si>
  <si>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</si>
  <si>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</si>
  <si>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</si>
  <si>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</si>
  <si>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</si>
  <si>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</si>
  <si>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</si>
  <si>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</si>
  <si>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</si>
  <si>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</si>
  <si>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</si>
  <si>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</si>
  <si>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</si>
  <si>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</si>
  <si>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</si>
  <si>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</si>
  <si>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</si>
  <si>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</si>
  <si>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</si>
  <si>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</si>
  <si>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</si>
  <si>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</si>
  <si>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</si>
  <si>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</si>
  <si>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</si>
  <si>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</si>
  <si>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</si>
  <si>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</si>
  <si>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</si>
  <si>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</si>
  <si>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</si>
  <si>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</si>
  <si>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</si>
  <si>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</si>
  <si>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</si>
  <si>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</si>
  <si>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</si>
  <si>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</si>
  <si>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</si>
  <si>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</si>
  <si>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</si>
  <si>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</si>
  <si>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</si>
  <si>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</si>
  <si>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</si>
  <si>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</si>
  <si>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</si>
  <si>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</si>
  <si>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</si>
  <si>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</si>
  <si>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</si>
  <si>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</si>
  <si>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</si>
  <si>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</si>
  <si>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</si>
  <si>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</si>
  <si>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</si>
  <si>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</si>
  <si>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</si>
  <si>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</si>
  <si>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</si>
  <si>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</si>
  <si>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</si>
  <si>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</si>
  <si>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</si>
  <si>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</si>
  <si>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</si>
  <si>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</si>
  <si>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</si>
  <si>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</si>
  <si>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</si>
  <si>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</si>
  <si>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</si>
  <si>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</si>
  <si>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</si>
  <si>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</si>
  <si>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</si>
  <si>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</si>
  <si>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</si>
  <si>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</si>
  <si>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</si>
  <si>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</si>
  <si>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</si>
  <si>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</si>
  <si>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</si>
  <si>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</si>
  <si>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</si>
  <si>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</si>
  <si>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</si>
  <si>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</si>
  <si>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</si>
  <si>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</si>
  <si>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</si>
  <si>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</si>
  <si>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</si>
  <si>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</si>
  <si>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</si>
  <si>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</si>
  <si>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</si>
  <si>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</si>
  <si>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</si>
  <si>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</si>
  <si>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</si>
  <si>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</si>
  <si>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</si>
  <si>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</si>
  <si>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</si>
  <si>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</si>
  <si>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</si>
  <si>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</si>
  <si>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</si>
  <si>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</si>
  <si>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</si>
  <si>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</si>
  <si>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</si>
  <si>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</si>
  <si>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</si>
  <si>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</si>
  <si>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</si>
  <si>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</si>
  <si>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</si>
  <si>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</si>
  <si>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</si>
  <si>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</si>
  <si>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</si>
  <si>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</si>
  <si>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</si>
  <si>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</si>
  <si>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</si>
  <si>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</si>
  <si>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</si>
  <si>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</si>
  <si>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</si>
  <si>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</si>
  <si>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</si>
  <si>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</si>
  <si>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</si>
  <si>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</si>
  <si>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</si>
  <si>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</si>
  <si>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</si>
  <si>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</si>
  <si>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</si>
  <si>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</si>
  <si>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</si>
  <si>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</si>
  <si>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</si>
  <si>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</si>
  <si>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</si>
  <si>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</si>
  <si>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</si>
  <si>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</si>
  <si>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</si>
  <si>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</si>
  <si>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</si>
  <si>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</si>
  <si>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</si>
  <si>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</si>
  <si>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</si>
  <si>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</si>
  <si>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</si>
  <si>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</si>
  <si>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</si>
  <si>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</si>
  <si>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</si>
  <si>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</si>
  <si>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</si>
  <si>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</si>
  <si>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</si>
  <si>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</si>
  <si>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</si>
  <si>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</si>
  <si>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</si>
  <si>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</si>
  <si>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</si>
  <si>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</si>
  <si>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</si>
  <si>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</si>
  <si>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</si>
  <si>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</si>
  <si>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</si>
  <si>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</si>
  <si>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</si>
  <si>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</si>
  <si>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</si>
  <si>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</si>
  <si>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</si>
  <si>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</si>
  <si>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</si>
  <si>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</si>
  <si>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</si>
  <si>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</si>
  <si>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</si>
  <si>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</si>
  <si>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</si>
  <si>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</si>
  <si>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</si>
  <si>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</si>
  <si>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</si>
  <si>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</si>
  <si>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</si>
  <si>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</si>
  <si>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</si>
  <si>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</si>
  <si>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</si>
  <si>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</si>
  <si>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</si>
  <si>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</si>
  <si>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</si>
  <si>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</si>
  <si>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</si>
  <si>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</si>
  <si>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</si>
  <si>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</si>
  <si>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</si>
  <si>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</si>
  <si>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</si>
  <si>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</si>
  <si>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</si>
  <si>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</si>
  <si>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</si>
  <si>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</si>
  <si>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</si>
  <si>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</si>
  <si>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</si>
  <si>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</si>
  <si>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</si>
  <si>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</si>
  <si>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</si>
  <si>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</si>
  <si>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</si>
  <si>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</si>
  <si>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</si>
  <si>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</si>
  <si>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</si>
  <si>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</si>
  <si>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</si>
  <si>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</si>
  <si>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</si>
  <si>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</si>
  <si>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</si>
  <si>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</si>
  <si>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</si>
  <si>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</si>
  <si>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</si>
  <si>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</si>
  <si>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</si>
  <si>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</si>
  <si>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</si>
  <si>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</si>
  <si>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</si>
  <si>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</si>
  <si>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</si>
  <si>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</si>
  <si>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</si>
  <si>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</si>
  <si>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</si>
  <si>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</si>
  <si>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</si>
  <si>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</si>
  <si>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</si>
  <si>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</si>
  <si>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</si>
  <si>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</si>
  <si>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</si>
  <si>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</si>
  <si>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</si>
  <si>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</si>
  <si>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</si>
  <si>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</si>
  <si>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</si>
  <si>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</si>
  <si>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</si>
  <si>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</si>
  <si>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</si>
  <si>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</si>
  <si>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</si>
  <si>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</si>
  <si>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</si>
  <si>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</si>
  <si>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</si>
  <si>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</si>
  <si>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</si>
  <si>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</si>
  <si>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</si>
  <si>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</si>
  <si>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</si>
  <si>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</si>
  <si>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</si>
  <si>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</si>
  <si>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</si>
  <si>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</si>
  <si>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</si>
  <si>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</si>
  <si>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</si>
  <si>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</si>
  <si>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</si>
  <si>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</si>
  <si>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</si>
  <si>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</si>
  <si>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</si>
  <si>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</si>
  <si>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</si>
  <si>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</si>
  <si>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</si>
  <si>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</si>
  <si>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</si>
  <si>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</si>
  <si>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</si>
  <si>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</si>
  <si>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</si>
  <si>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</si>
  <si>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</si>
  <si>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</si>
  <si>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</si>
  <si>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</si>
  <si>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</si>
  <si>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</si>
  <si>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</si>
  <si>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</si>
  <si>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</si>
  <si>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</si>
  <si>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</si>
  <si>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</si>
  <si>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</si>
  <si>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</si>
  <si>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</si>
  <si>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</si>
  <si>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</si>
  <si>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</si>
  <si>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</si>
  <si>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</si>
  <si>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</si>
  <si>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</si>
  <si>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</si>
  <si>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</si>
  <si>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</si>
  <si>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</si>
  <si>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</si>
  <si>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</si>
  <si>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</si>
  <si>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</si>
  <si>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</si>
  <si>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</si>
  <si>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</si>
  <si>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</si>
  <si>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</si>
  <si>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</si>
  <si>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</si>
  <si>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</si>
  <si>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</si>
  <si>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</si>
  <si>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</si>
  <si>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</si>
  <si>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</si>
  <si>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</si>
  <si>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</si>
  <si>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</si>
  <si>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</si>
  <si>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</si>
  <si>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</si>
  <si>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</si>
  <si>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</si>
  <si>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</si>
  <si>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</si>
  <si>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</si>
  <si>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</si>
  <si>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</si>
  <si>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</si>
  <si>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</si>
  <si>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</si>
  <si>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</si>
  <si>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</si>
  <si>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</si>
  <si>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</si>
  <si>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</si>
  <si>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</si>
  <si>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</si>
  <si>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</si>
  <si>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</si>
  <si>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</si>
  <si>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</si>
  <si>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</si>
  <si>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</si>
  <si>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</si>
  <si>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</si>
  <si>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</si>
  <si>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</si>
  <si>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</si>
  <si>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</si>
  <si>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</si>
  <si>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</si>
  <si>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</si>
  <si>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</si>
  <si>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</si>
  <si>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</si>
  <si>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</si>
  <si>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</si>
  <si>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</si>
  <si>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</si>
  <si>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</si>
  <si>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</si>
  <si>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</si>
  <si>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</si>
  <si>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</si>
  <si>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</si>
  <si>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</si>
  <si>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</si>
  <si>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</si>
  <si>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</si>
  <si>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</si>
  <si>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</si>
  <si>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</si>
  <si>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</si>
  <si>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</si>
  <si>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</si>
  <si>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</si>
  <si>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</si>
  <si>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</si>
  <si>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</si>
  <si>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</si>
  <si>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</si>
  <si>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</si>
  <si>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</si>
  <si>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</si>
  <si>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</si>
  <si>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</si>
  <si>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</si>
  <si>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</si>
  <si>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</si>
  <si>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</si>
  <si>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</si>
  <si>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</si>
  <si>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</si>
  <si>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</si>
  <si>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</si>
  <si>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</si>
  <si>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</si>
  <si>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</si>
  <si>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</si>
  <si>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</si>
  <si>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</si>
  <si>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</si>
  <si>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</si>
  <si>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</si>
  <si>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</si>
  <si>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</si>
  <si>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</si>
  <si>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</si>
  <si>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</si>
  <si>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</si>
  <si>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</si>
  <si>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</si>
  <si>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</si>
  <si>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</si>
  <si>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</si>
  <si>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</si>
  <si>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</si>
  <si>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</si>
  <si>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</si>
  <si>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</si>
  <si>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</si>
  <si>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</si>
  <si>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</si>
  <si>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</si>
  <si>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</si>
  <si>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</si>
  <si>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</si>
  <si>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</si>
  <si>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</si>
  <si>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</si>
  <si>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</si>
  <si>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</si>
  <si>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</si>
  <si>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</si>
  <si>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</si>
  <si>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</si>
  <si>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</si>
  <si>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</si>
  <si>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</si>
  <si>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</si>
  <si>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</si>
  <si>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</si>
  <si>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</si>
  <si>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</si>
  <si>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</si>
  <si>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</si>
  <si>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</si>
  <si>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</si>
  <si>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</si>
  <si>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</si>
  <si>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</si>
  <si>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</si>
  <si>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</si>
  <si>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</si>
  <si>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</si>
  <si>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</si>
  <si>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</si>
  <si>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</si>
  <si>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</si>
  <si>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</si>
  <si>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</si>
  <si>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</si>
  <si>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</si>
  <si>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</si>
  <si>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</si>
  <si>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</si>
  <si>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</si>
  <si>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</si>
  <si>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</si>
  <si>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</si>
  <si>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</si>
  <si>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</si>
  <si>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</si>
  <si>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</si>
  <si>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</si>
  <si>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</si>
  <si>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</si>
  <si>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</si>
  <si>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</si>
  <si>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</si>
  <si>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</si>
  <si>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</si>
  <si>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</si>
  <si>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</si>
  <si>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</si>
  <si>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</si>
  <si>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</si>
  <si>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</si>
  <si>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</si>
  <si>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</si>
  <si>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</si>
  <si>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</si>
  <si>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</si>
  <si>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</si>
  <si>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</si>
  <si>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</si>
  <si>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</si>
  <si>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</si>
  <si>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</si>
  <si>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</si>
  <si>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</si>
  <si>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</si>
  <si>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</si>
  <si>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</si>
  <si>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</si>
  <si>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</si>
  <si>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</si>
  <si>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</si>
  <si>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</si>
  <si>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</si>
  <si>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</si>
  <si>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</si>
  <si>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</si>
  <si>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</si>
  <si>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</si>
  <si>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</si>
  <si>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</si>
  <si>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</si>
  <si>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</si>
  <si>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</si>
  <si>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</si>
  <si>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</si>
  <si>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</si>
  <si>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</si>
  <si>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</si>
  <si>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</si>
  <si>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</si>
  <si>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</si>
  <si>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</si>
  <si>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</si>
  <si>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</si>
  <si>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</si>
  <si>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</si>
  <si>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</si>
  <si>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</si>
  <si>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</si>
  <si>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</si>
  <si>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</si>
  <si>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</si>
  <si>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</si>
  <si>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</si>
  <si>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</si>
  <si>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</si>
  <si>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</si>
  <si>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</si>
  <si>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</si>
  <si>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</si>
  <si>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</si>
  <si>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</si>
  <si>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</si>
  <si>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</si>
  <si>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</si>
  <si>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</si>
  <si>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</si>
  <si>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</si>
  <si>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</si>
  <si>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</si>
  <si>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</si>
  <si>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</si>
  <si>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</si>
  <si>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</si>
  <si>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</si>
  <si>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</si>
  <si>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</si>
  <si>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</si>
  <si>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</si>
  <si>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</si>
  <si>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</si>
  <si>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</si>
  <si>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</si>
  <si>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</si>
  <si>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</si>
  <si>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</si>
  <si>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</si>
  <si>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</si>
  <si>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</si>
  <si>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</si>
  <si>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</si>
  <si>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</si>
  <si>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</si>
  <si>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</si>
  <si>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</si>
  <si>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</si>
  <si>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</si>
  <si>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</si>
  <si>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</si>
  <si>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</si>
  <si>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</si>
  <si>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</si>
  <si>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</si>
  <si>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</si>
  <si>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</si>
  <si>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</si>
  <si>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</si>
  <si>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</si>
  <si>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</si>
  <si>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</si>
  <si>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</si>
  <si>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</si>
  <si>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</si>
  <si>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</si>
  <si>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</si>
  <si>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</si>
  <si>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</si>
  <si>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</si>
  <si>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</si>
  <si>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</si>
  <si>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</si>
  <si>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</si>
  <si>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</si>
  <si>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</si>
  <si>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</si>
  <si>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</si>
  <si>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</si>
  <si>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</si>
  <si>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</si>
  <si>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</si>
  <si>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</si>
  <si>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</si>
  <si>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</si>
  <si>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</si>
  <si>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</si>
  <si>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</si>
  <si>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</si>
  <si>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</si>
  <si>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</si>
  <si>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</si>
  <si>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</si>
  <si>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</si>
  <si>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</si>
  <si>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</si>
  <si>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</si>
  <si>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</si>
  <si>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</si>
  <si>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</si>
  <si>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</si>
  <si>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</si>
  <si>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</si>
  <si>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</si>
  <si>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</si>
  <si>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</si>
  <si>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</si>
  <si>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</si>
  <si>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</si>
  <si>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</si>
  <si>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</si>
  <si>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</si>
  <si>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</si>
  <si>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</si>
  <si>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</si>
  <si>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</si>
  <si>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</si>
  <si>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</si>
  <si>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</si>
  <si>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</si>
  <si>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</si>
  <si>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</si>
  <si>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</si>
  <si>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</si>
  <si>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</si>
  <si>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</si>
  <si>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</si>
  <si>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</si>
  <si>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</si>
  <si>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</si>
  <si>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</si>
  <si>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</si>
  <si>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</si>
  <si>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</si>
  <si>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</si>
  <si>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</si>
  <si>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</si>
  <si>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</si>
  <si>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</si>
  <si>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</si>
  <si>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</si>
  <si>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</si>
  <si>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</si>
  <si>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</si>
  <si>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</si>
  <si>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</si>
  <si>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</si>
  <si>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</si>
  <si>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</si>
  <si>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</si>
  <si>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</si>
  <si>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</si>
  <si>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</si>
  <si>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</si>
  <si>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</si>
  <si>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</si>
  <si>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</si>
  <si>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</si>
  <si>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</si>
  <si>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</si>
  <si>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</si>
  <si>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</si>
  <si>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</si>
  <si>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</si>
  <si>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</si>
  <si>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</si>
  <si>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</si>
  <si>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</si>
  <si>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</si>
  <si>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</si>
  <si>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</si>
  <si>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</si>
  <si>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</si>
  <si>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</si>
  <si>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</si>
  <si>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</si>
  <si>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</si>
  <si>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</si>
  <si>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</si>
  <si>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</si>
  <si>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</si>
  <si>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</si>
  <si>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</si>
  <si>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</si>
  <si>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</si>
  <si>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</si>
  <si>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</si>
  <si>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</si>
  <si>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</si>
  <si>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</si>
  <si>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</si>
  <si>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</si>
  <si>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</si>
  <si>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</si>
  <si>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</si>
  <si>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</si>
  <si>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</si>
  <si>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</si>
  <si>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</si>
  <si>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</si>
  <si>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</si>
  <si>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</si>
  <si>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</si>
  <si>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</si>
  <si>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</si>
  <si>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</si>
  <si>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</si>
  <si>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</si>
  <si>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</si>
  <si>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</si>
  <si>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</si>
  <si>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</si>
  <si>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</si>
  <si>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</si>
  <si>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</si>
  <si>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</si>
  <si>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</si>
  <si>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</si>
  <si>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</si>
  <si>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</si>
  <si>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</si>
  <si>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</si>
  <si>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</si>
  <si>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</si>
  <si>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</si>
  <si>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</si>
  <si>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</si>
  <si>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</si>
  <si>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</si>
  <si>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</si>
  <si>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</si>
  <si>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</si>
  <si>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</si>
  <si>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</si>
  <si>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</si>
  <si>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</si>
  <si>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</si>
  <si>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</si>
  <si>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</si>
  <si>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</si>
  <si>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</si>
  <si>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</si>
  <si>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</si>
  <si>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</si>
  <si>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</si>
  <si>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</si>
  <si>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</si>
  <si>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</si>
  <si>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</si>
  <si>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</si>
  <si>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</si>
  <si>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</si>
  <si>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</si>
  <si>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</si>
  <si>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</si>
  <si>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</si>
  <si>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</si>
  <si>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</si>
  <si>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</si>
  <si>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</si>
  <si>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</si>
  <si>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</si>
  <si>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</si>
  <si>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</si>
  <si>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</si>
  <si>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</si>
  <si>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</si>
  <si>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</si>
  <si>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</si>
  <si>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</si>
  <si>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</si>
  <si>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</si>
  <si>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</si>
  <si>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</si>
  <si>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</si>
  <si>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</si>
  <si>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</si>
  <si>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</si>
  <si>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</si>
  <si>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</si>
  <si>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</si>
  <si>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</si>
  <si>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</si>
  <si>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</si>
  <si>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</si>
  <si>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</si>
  <si>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</si>
  <si>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</si>
  <si>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</si>
  <si>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</si>
  <si>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</si>
  <si>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</si>
  <si>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</si>
  <si>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</si>
  <si>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</si>
  <si>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</si>
  <si>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</si>
  <si>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</si>
  <si>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</si>
  <si>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</si>
  <si>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</si>
  <si>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</si>
  <si>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</si>
  <si>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</si>
  <si>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</si>
  <si>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</si>
  <si>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</si>
  <si>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</si>
  <si>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</si>
  <si>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</si>
  <si>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</si>
  <si>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</si>
  <si>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</si>
  <si>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</si>
  <si>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</si>
  <si>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</si>
  <si>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</si>
  <si>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</si>
  <si>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</si>
  <si>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</si>
  <si>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</si>
  <si>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</si>
  <si>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</si>
  <si>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</si>
  <si>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</si>
  <si>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</si>
  <si>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</si>
  <si>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</si>
  <si>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</si>
  <si>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</si>
  <si>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</si>
  <si>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</si>
  <si>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</si>
  <si>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</si>
  <si>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</si>
  <si>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</si>
  <si>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</si>
  <si>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</si>
  <si>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</si>
  <si>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</si>
  <si>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</si>
  <si>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</si>
  <si>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</si>
  <si>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</si>
  <si>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</si>
  <si>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</si>
  <si>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</si>
  <si>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</si>
  <si>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</si>
  <si>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</si>
  <si>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</si>
  <si>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</si>
  <si>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</si>
  <si>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</si>
  <si>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</si>
  <si>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</si>
  <si>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</si>
  <si>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</si>
  <si>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</si>
  <si>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</si>
  <si>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</si>
  <si>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</si>
  <si>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</si>
  <si>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</si>
  <si>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</si>
  <si>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</si>
  <si>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</si>
  <si>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</si>
  <si>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</si>
  <si>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</si>
  <si>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</si>
  <si>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</si>
  <si>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</si>
  <si>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</si>
  <si>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</si>
  <si>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</si>
  <si>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</si>
  <si>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</si>
  <si>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</si>
  <si>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</si>
  <si>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</si>
  <si>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</si>
  <si>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</si>
  <si>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</si>
  <si>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</si>
  <si>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</si>
  <si>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</si>
  <si>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</si>
  <si>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</si>
  <si>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</si>
  <si>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</si>
  <si>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</si>
  <si>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</si>
  <si>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</si>
  <si>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</si>
  <si>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</si>
  <si>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</si>
  <si>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</si>
  <si>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</si>
  <si>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</si>
  <si>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</si>
  <si>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</si>
  <si>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</si>
  <si>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</si>
  <si>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</si>
  <si>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</si>
  <si>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</si>
  <si>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</si>
  <si>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</si>
  <si>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</si>
  <si>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</si>
  <si>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</si>
  <si>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</si>
  <si>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</si>
  <si>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</si>
  <si>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</si>
  <si>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</si>
  <si>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</si>
  <si>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</si>
  <si>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</si>
  <si>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</si>
  <si>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</si>
  <si>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</si>
  <si>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</si>
  <si>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</si>
  <si>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</si>
  <si>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</si>
  <si>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</si>
  <si>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</si>
  <si>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</si>
  <si>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</si>
  <si>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</si>
  <si>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</si>
  <si>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</si>
  <si>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</si>
  <si>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</si>
  <si>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</si>
  <si>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</si>
  <si>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</si>
  <si>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</si>
  <si>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</si>
  <si>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</si>
  <si>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</si>
  <si>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</si>
  <si>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</si>
  <si>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</si>
  <si>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</si>
  <si>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</si>
  <si>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</si>
  <si>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</si>
  <si>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</si>
  <si>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</si>
  <si>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</si>
  <si>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</si>
  <si>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</si>
  <si>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</si>
  <si>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</si>
  <si>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</si>
  <si>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</si>
  <si>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</si>
  <si>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</si>
  <si>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</si>
  <si>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</si>
  <si>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</si>
  <si>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</si>
  <si>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</si>
  <si>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</si>
  <si>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</si>
  <si>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</si>
  <si>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</si>
  <si>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</si>
  <si>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</si>
  <si>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</si>
  <si>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</si>
  <si>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</si>
  <si>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</si>
  <si>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</si>
  <si>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</si>
  <si>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</si>
  <si>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</si>
  <si>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</si>
  <si>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</si>
  <si>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</si>
  <si>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</si>
  <si>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</si>
  <si>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</si>
  <si>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</si>
  <si>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</si>
  <si>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</si>
  <si>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</si>
  <si>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</si>
  <si>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</si>
  <si>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</si>
  <si>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</si>
  <si>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</si>
  <si>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</si>
  <si>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</si>
  <si>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</si>
  <si>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</si>
  <si>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</si>
  <si>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</si>
  <si>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</si>
  <si>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</si>
  <si>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</si>
  <si>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</si>
  <si>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</si>
  <si>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</si>
  <si>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</si>
  <si>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</si>
  <si>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</si>
  <si>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</si>
  <si>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</si>
  <si>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</si>
  <si>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</si>
  <si>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</si>
  <si>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</si>
  <si>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</si>
  <si>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</si>
  <si>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</si>
  <si>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</si>
  <si>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</si>
  <si>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</si>
  <si>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</si>
  <si>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</si>
  <si>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</si>
  <si>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</si>
  <si>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</si>
  <si>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</si>
  <si>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</si>
  <si>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</si>
  <si>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</si>
  <si>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</si>
  <si>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</si>
  <si>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</si>
  <si>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</si>
  <si>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</si>
  <si>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</si>
  <si>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</si>
  <si>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</si>
  <si>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</si>
  <si>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</si>
  <si>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</si>
  <si>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</si>
  <si>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</si>
  <si>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</si>
  <si>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</si>
  <si>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</si>
  <si>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</si>
  <si>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</si>
  <si>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</si>
  <si>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</si>
  <si>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</si>
  <si>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</si>
  <si>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</si>
  <si>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</si>
  <si>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</si>
  <si>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</si>
  <si>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</si>
  <si>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</si>
  <si>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</si>
  <si>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</si>
  <si>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</si>
  <si>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</si>
  <si>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</si>
  <si>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</si>
  <si>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</si>
  <si>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</si>
  <si>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</si>
  <si>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</si>
  <si>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</si>
  <si>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</si>
  <si>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</si>
  <si>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</si>
  <si>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</si>
  <si>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</si>
  <si>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</si>
  <si>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</si>
  <si>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</si>
  <si>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</si>
  <si>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</si>
  <si>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</si>
  <si>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</si>
  <si>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</si>
  <si>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</si>
  <si>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</si>
  <si>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</si>
  <si>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</si>
  <si>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</si>
  <si>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</si>
  <si>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</si>
  <si>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</si>
  <si>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</si>
  <si>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</si>
  <si>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</si>
  <si>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</si>
  <si>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</si>
  <si>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</si>
  <si>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</si>
  <si>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</si>
  <si>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</si>
  <si>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</si>
  <si>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</si>
  <si>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</si>
  <si>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</si>
  <si>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</si>
  <si>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</si>
  <si>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</si>
  <si>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</si>
  <si>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</si>
  <si>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</si>
  <si>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</si>
  <si>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</si>
  <si>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</si>
  <si>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</si>
  <si>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</si>
  <si>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</si>
  <si>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</si>
  <si>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</si>
  <si>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</si>
  <si>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</si>
  <si>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</si>
  <si>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</si>
  <si>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</si>
  <si>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</si>
  <si>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</si>
  <si>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</si>
  <si>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</si>
  <si>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</si>
  <si>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</si>
  <si>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</si>
  <si>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</si>
  <si>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</si>
  <si>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</si>
  <si>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</si>
  <si>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</si>
  <si>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</si>
  <si>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</si>
  <si>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</si>
  <si>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</si>
  <si>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</si>
  <si>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</si>
  <si>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</si>
  <si>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</si>
  <si>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</si>
  <si>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</si>
  <si>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</si>
  <si>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</si>
  <si>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</si>
  <si>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</si>
  <si>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</si>
  <si>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</si>
  <si>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</si>
  <si>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</si>
  <si>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</si>
  <si>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</si>
  <si>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</si>
  <si>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</si>
  <si>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</si>
  <si>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</si>
  <si>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</si>
  <si>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</si>
  <si>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</si>
  <si>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</si>
  <si>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</si>
  <si>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</si>
  <si>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</si>
  <si>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</si>
  <si>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</si>
  <si>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</si>
  <si>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</si>
  <si>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</si>
  <si>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</si>
  <si>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</si>
  <si>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</si>
  <si>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</si>
  <si>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</si>
  <si>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</si>
  <si>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</si>
  <si>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</si>
  <si>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</si>
  <si>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</si>
  <si>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</si>
  <si>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</si>
  <si>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</si>
  <si>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</si>
  <si>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</si>
  <si>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</si>
  <si>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</si>
  <si>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</si>
  <si>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</si>
  <si>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</si>
  <si>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</si>
  <si>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</si>
  <si>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</si>
  <si>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</si>
  <si>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</si>
  <si>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</si>
  <si>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</si>
  <si>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</si>
  <si>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</si>
  <si>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</si>
  <si>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</si>
  <si>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</si>
  <si>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</si>
  <si>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</si>
  <si>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</si>
  <si>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</si>
  <si>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</si>
  <si>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</si>
  <si>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</si>
  <si>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</si>
  <si>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</si>
  <si>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</si>
  <si>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</si>
  <si>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</si>
  <si>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</si>
  <si>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</si>
  <si>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</si>
  <si>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</si>
  <si>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</si>
  <si>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</si>
  <si>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</si>
  <si>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</si>
  <si>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</si>
  <si>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</si>
  <si>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</si>
  <si>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</si>
  <si>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</si>
  <si>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</si>
  <si>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</si>
  <si>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</si>
  <si>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</si>
  <si>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</si>
  <si>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</si>
  <si>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</si>
  <si>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</si>
  <si>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</si>
  <si>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</si>
  <si>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</si>
  <si>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</si>
  <si>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</si>
  <si>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</si>
  <si>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</si>
  <si>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</si>
  <si>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</si>
  <si>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</si>
  <si>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</si>
  <si>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</si>
  <si>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</si>
  <si>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</si>
  <si>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</si>
  <si>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</si>
  <si>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</si>
  <si>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</si>
  <si>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</si>
  <si>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</si>
  <si>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</si>
  <si>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</si>
  <si>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</si>
  <si>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</si>
  <si>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</si>
  <si>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</si>
  <si>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</si>
  <si>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</si>
  <si>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</si>
  <si>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</si>
  <si>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</si>
  <si>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</si>
  <si>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</si>
  <si>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</si>
  <si>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</si>
  <si>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</si>
  <si>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</si>
  <si>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</si>
  <si>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</si>
  <si>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</si>
  <si>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</si>
  <si>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</si>
  <si>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</si>
  <si>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</si>
  <si>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</si>
  <si>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</si>
  <si>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</si>
  <si>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</si>
  <si>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</si>
  <si>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</si>
  <si>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</si>
  <si>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</si>
  <si>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</si>
  <si>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</si>
  <si>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</si>
  <si>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</si>
  <si>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</si>
  <si>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</si>
  <si>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</si>
  <si>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</si>
  <si>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</si>
  <si>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</si>
  <si>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</si>
  <si>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</si>
  <si>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</si>
  <si>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</si>
  <si>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</si>
  <si>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</si>
  <si>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</si>
  <si>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</si>
  <si>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</si>
  <si>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</si>
  <si>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</si>
  <si>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</si>
  <si>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</si>
  <si>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</si>
  <si>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</si>
  <si>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</si>
  <si>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</si>
  <si>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</si>
  <si>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</si>
  <si>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</si>
  <si>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</si>
  <si>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</si>
  <si>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</si>
  <si>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</si>
  <si>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</si>
  <si>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</si>
  <si>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</si>
  <si>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</si>
  <si>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</si>
  <si>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</si>
  <si>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</si>
  <si>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</si>
  <si>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</si>
  <si>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</si>
  <si>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</si>
  <si>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</si>
  <si>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</si>
  <si>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</si>
  <si>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</si>
  <si>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</si>
  <si>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</si>
  <si>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</si>
  <si>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</si>
  <si>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</si>
  <si>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</si>
  <si>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</si>
  <si>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</si>
  <si>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</si>
  <si>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</si>
  <si>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</si>
  <si>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</si>
  <si>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</si>
  <si>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</si>
  <si>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</si>
  <si>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</si>
  <si>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</si>
  <si>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</si>
  <si>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</si>
  <si>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</si>
  <si>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</si>
  <si>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</si>
  <si>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</si>
  <si>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</si>
  <si>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</si>
  <si>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</si>
  <si>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</si>
  <si>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</si>
  <si>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</si>
  <si>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</si>
  <si>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</si>
  <si>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</si>
  <si>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</si>
  <si>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</si>
  <si>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</si>
  <si>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</si>
  <si>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</si>
  <si>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</si>
  <si>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</si>
  <si>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</si>
  <si>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</si>
  <si>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</si>
  <si>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</si>
  <si>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</si>
  <si>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</si>
  <si>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</si>
  <si>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</si>
  <si>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</si>
  <si>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</si>
  <si>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</si>
  <si>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</si>
  <si>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</si>
  <si>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</si>
  <si>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</si>
  <si>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</si>
  <si>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</si>
  <si>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</si>
  <si>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</si>
  <si>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</si>
  <si>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</si>
  <si>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</si>
  <si>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</si>
  <si>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</si>
  <si>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</si>
  <si>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</si>
  <si>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</si>
  <si>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</si>
  <si>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</si>
  <si>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</si>
  <si>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</si>
  <si>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</si>
  <si>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</si>
  <si>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</si>
  <si>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</si>
  <si>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</si>
  <si>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</si>
  <si>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</si>
  <si>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</si>
  <si>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</si>
  <si>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</si>
  <si>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</si>
  <si>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</si>
  <si>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</si>
  <si>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</si>
  <si>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</si>
  <si>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</si>
  <si>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</si>
  <si>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</si>
  <si>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</si>
  <si>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</si>
  <si>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</si>
  <si>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</si>
  <si>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</si>
  <si>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</si>
  <si>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</si>
  <si>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</si>
  <si>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</si>
  <si>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</si>
  <si>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</si>
  <si>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</si>
  <si>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</si>
  <si>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</si>
  <si>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</si>
  <si>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</si>
  <si>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</si>
  <si>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</si>
  <si>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</si>
  <si>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</si>
  <si>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</si>
  <si>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</si>
  <si>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</si>
  <si>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</si>
  <si>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</si>
  <si>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</si>
  <si>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</si>
  <si>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</si>
  <si>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</si>
  <si>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</si>
  <si>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</si>
  <si>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</si>
  <si>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</si>
  <si>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</si>
  <si>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</si>
  <si>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</si>
  <si>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</si>
  <si>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</si>
  <si>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</si>
  <si>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</si>
  <si>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</si>
  <si>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</si>
  <si>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</si>
  <si>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</si>
  <si>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</si>
  <si>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</si>
  <si>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</si>
  <si>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</si>
  <si>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</si>
  <si>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</si>
  <si>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</si>
  <si>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</si>
  <si>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</si>
  <si>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</si>
  <si>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</si>
  <si>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</si>
  <si>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</si>
  <si>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</si>
  <si>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</si>
  <si>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</si>
  <si>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</si>
  <si>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</si>
  <si>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</si>
  <si>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</si>
  <si>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</si>
  <si>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</si>
  <si>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</si>
  <si>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</si>
  <si>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</si>
  <si>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</si>
  <si>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</si>
  <si>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</si>
  <si>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</si>
  <si>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</si>
  <si>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</si>
  <si>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</si>
  <si>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</si>
  <si>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</si>
  <si>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</si>
  <si>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</si>
  <si>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</si>
  <si>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</si>
  <si>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</si>
  <si>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</si>
  <si>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</si>
  <si>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</si>
  <si>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</si>
  <si>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</si>
  <si>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</si>
  <si>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</si>
  <si>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</si>
  <si>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</si>
  <si>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</si>
  <si>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</si>
  <si>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</si>
  <si>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</si>
  <si>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</si>
  <si>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</si>
  <si>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</si>
  <si>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</si>
  <si>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</si>
  <si>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</si>
  <si>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</si>
  <si>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</si>
  <si>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</si>
  <si>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</si>
  <si>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</si>
  <si>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</si>
  <si>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</si>
  <si>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</si>
  <si>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</si>
  <si>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</si>
  <si>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</si>
  <si>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</si>
  <si>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</si>
  <si>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</si>
  <si>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</si>
  <si>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</si>
  <si>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</si>
  <si>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</si>
  <si>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</si>
  <si>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</si>
  <si>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</si>
  <si>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</si>
  <si>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</si>
  <si>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</si>
  <si>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</si>
  <si>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</si>
  <si>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</si>
  <si>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</si>
  <si>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</si>
  <si>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</si>
  <si>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</si>
  <si>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</si>
  <si>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</si>
  <si>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</si>
  <si>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</si>
  <si>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</si>
  <si>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</si>
  <si>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</si>
  <si>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</si>
  <si>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</si>
  <si>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</si>
  <si>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</si>
  <si>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</si>
  <si>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</si>
  <si>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</si>
  <si>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</si>
  <si>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</si>
  <si>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</si>
  <si>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</si>
  <si>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</si>
  <si>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</si>
  <si>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</si>
  <si>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</si>
  <si>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</si>
  <si>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</si>
  <si>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</si>
  <si>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</si>
  <si>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</si>
  <si>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</si>
  <si>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</si>
  <si>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</si>
  <si>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</si>
  <si>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</si>
  <si>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</si>
  <si>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</si>
  <si>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</si>
  <si>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</si>
  <si>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</si>
  <si>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</si>
  <si>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</si>
  <si>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</si>
  <si>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</si>
  <si>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</si>
  <si>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</si>
  <si>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</si>
  <si>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</si>
  <si>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</si>
  <si>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</si>
  <si>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</si>
  <si>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</si>
  <si>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</si>
  <si>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</si>
  <si>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</si>
  <si>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</si>
  <si>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</si>
  <si>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</si>
  <si>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</si>
  <si>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</si>
  <si>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</si>
  <si>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</si>
  <si>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</si>
  <si>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</si>
  <si>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</si>
  <si>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</si>
  <si>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</si>
  <si>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</si>
  <si>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</si>
  <si>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</si>
  <si>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</si>
  <si>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</si>
  <si>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</si>
  <si>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</si>
  <si>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</si>
  <si>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</si>
  <si>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</si>
  <si>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</si>
  <si>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</si>
  <si>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</si>
  <si>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</si>
  <si>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</si>
  <si>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</si>
  <si>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</si>
  <si>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</si>
  <si>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</si>
  <si>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</si>
  <si>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</si>
  <si>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</si>
  <si>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</si>
  <si>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</si>
  <si>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</si>
  <si>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</si>
  <si>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</si>
  <si>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</si>
  <si>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</si>
  <si>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</si>
  <si>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</si>
  <si>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</si>
  <si>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</si>
  <si>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</si>
  <si>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</si>
  <si>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</si>
  <si>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</si>
  <si>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</si>
  <si>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</si>
  <si>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</si>
  <si>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</si>
  <si>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</si>
  <si>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</si>
  <si>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</si>
  <si>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</si>
  <si>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</si>
  <si>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</si>
  <si>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</si>
  <si>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</si>
  <si>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</si>
  <si>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</si>
  <si>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</si>
  <si>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</si>
  <si>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</si>
  <si>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</si>
  <si>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</si>
  <si>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</si>
  <si>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</si>
  <si>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</si>
  <si>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</si>
  <si>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</si>
  <si>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</si>
  <si>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</si>
  <si>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</si>
  <si>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</si>
  <si>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</si>
  <si>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</si>
  <si>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</si>
  <si>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</si>
  <si>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</si>
  <si>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</si>
  <si>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</si>
  <si>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</si>
  <si>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</si>
  <si>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</si>
  <si>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</si>
  <si>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</si>
  <si>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</si>
  <si>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</si>
  <si>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</si>
  <si>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</si>
  <si>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</si>
  <si>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</si>
  <si>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</si>
  <si>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</si>
  <si>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</si>
  <si>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</si>
  <si>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</si>
  <si>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</si>
  <si>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</si>
  <si>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</si>
  <si>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</si>
  <si>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</si>
  <si>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</si>
  <si>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</si>
  <si>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</si>
  <si>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</si>
  <si>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</si>
  <si>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</si>
  <si>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</si>
  <si>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</si>
  <si>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</si>
  <si>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</si>
  <si>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</si>
  <si>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</si>
  <si>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</si>
  <si>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</si>
  <si>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</si>
  <si>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</si>
  <si>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</si>
  <si>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</si>
  <si>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</si>
  <si>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</si>
  <si>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</si>
  <si>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</si>
  <si>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</si>
  <si>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</si>
  <si>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</si>
  <si>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</si>
  <si>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</si>
  <si>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</si>
  <si>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</si>
  <si>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</si>
  <si>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</si>
  <si>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</si>
  <si>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</si>
  <si>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</si>
  <si>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</si>
  <si>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</si>
  <si>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</si>
  <si>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</si>
  <si>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</si>
  <si>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</si>
  <si>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</si>
  <si>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</si>
  <si>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</si>
  <si>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</si>
  <si>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</si>
  <si>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</si>
  <si>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</si>
  <si>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</si>
  <si>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</si>
  <si>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</si>
  <si>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</si>
  <si>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</si>
  <si>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</si>
  <si>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</si>
  <si>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</si>
  <si>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</si>
  <si>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</si>
  <si>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</si>
  <si>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</si>
  <si>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</si>
  <si>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</si>
  <si>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</si>
  <si>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</si>
  <si>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</si>
  <si>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</si>
  <si>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</si>
  <si>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</si>
  <si>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</si>
  <si>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</si>
  <si>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</si>
  <si>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</si>
  <si>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</si>
  <si>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</si>
  <si>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</si>
  <si>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</si>
  <si>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</si>
  <si>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</si>
  <si>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</si>
  <si>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</si>
  <si>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</si>
  <si>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</si>
  <si>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</si>
  <si>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</si>
  <si>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</si>
  <si>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</si>
  <si>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</si>
  <si>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</si>
  <si>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</si>
  <si>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</si>
  <si>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</si>
  <si>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</si>
  <si>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</si>
  <si>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</si>
  <si>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</si>
  <si>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</si>
  <si>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</si>
  <si>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</si>
  <si>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</si>
  <si>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</si>
  <si>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</si>
  <si>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</si>
  <si>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</si>
  <si>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</si>
  <si>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</si>
  <si>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</si>
  <si>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</si>
  <si>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</si>
  <si>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</si>
  <si>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</si>
  <si>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</si>
  <si>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</si>
  <si>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</si>
  <si>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</si>
  <si>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</si>
  <si>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</si>
  <si>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</si>
  <si>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</si>
  <si>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</si>
  <si>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</si>
  <si>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</si>
  <si>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</si>
  <si>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</si>
  <si>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</si>
  <si>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</si>
  <si>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</si>
  <si>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</si>
  <si>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</si>
  <si>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</si>
  <si>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</si>
  <si>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</si>
  <si>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</si>
  <si>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</si>
  <si>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</si>
  <si>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</si>
  <si>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</si>
  <si>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</si>
  <si>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</si>
  <si>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</si>
  <si>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</si>
  <si>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</si>
  <si>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</si>
  <si>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</si>
  <si>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</si>
  <si>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</si>
  <si>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</si>
  <si>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</si>
  <si>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</si>
  <si>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</si>
  <si>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</si>
  <si>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</si>
  <si>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</si>
  <si>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</si>
  <si>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</si>
  <si>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</si>
  <si>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</si>
  <si>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</si>
  <si>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</si>
  <si>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</si>
  <si>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</si>
  <si>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</si>
  <si>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</si>
  <si>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</si>
  <si>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</si>
  <si>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</si>
  <si>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</si>
  <si>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</si>
  <si>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</si>
  <si>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</si>
  <si>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</si>
  <si>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</si>
  <si>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</si>
  <si>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</si>
  <si>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</si>
  <si>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</si>
  <si>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</si>
  <si>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</si>
  <si>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</si>
  <si>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</si>
  <si>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</si>
  <si>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</si>
  <si>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</si>
  <si>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</si>
  <si>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</si>
  <si>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</si>
  <si>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</si>
  <si>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</si>
  <si>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</si>
  <si>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</si>
  <si>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</si>
  <si>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</si>
  <si>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</si>
  <si>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</si>
  <si>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</si>
  <si>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</si>
  <si>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</si>
  <si>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</si>
  <si>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</si>
  <si>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</si>
  <si>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</si>
  <si>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</si>
  <si>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</si>
  <si>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</si>
  <si>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</si>
  <si>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</si>
  <si>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</si>
  <si>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</si>
  <si>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</si>
  <si>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</si>
  <si>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</si>
  <si>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</si>
  <si>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</si>
  <si>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</si>
  <si>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</si>
  <si>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</si>
  <si>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</si>
  <si>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</si>
  <si>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</si>
  <si>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</si>
  <si>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</si>
  <si>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</si>
  <si>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</si>
  <si>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</si>
  <si>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</si>
  <si>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</si>
  <si>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</si>
  <si>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</si>
  <si>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</si>
  <si>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</si>
  <si>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</si>
  <si>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</si>
  <si>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</si>
  <si>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</si>
  <si>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</si>
  <si>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</si>
  <si>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</si>
  <si>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</si>
  <si>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</si>
  <si>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</si>
  <si>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</si>
  <si>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</si>
  <si>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</si>
  <si>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</si>
  <si>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</si>
  <si>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</si>
  <si>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</si>
  <si>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</si>
  <si>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</si>
  <si>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</si>
  <si>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</si>
  <si>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</si>
  <si>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</si>
  <si>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</si>
  <si>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</si>
  <si>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</si>
  <si>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</si>
  <si>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</si>
  <si>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</si>
  <si>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</si>
  <si>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</si>
  <si>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</si>
  <si>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</si>
  <si>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</si>
  <si>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</si>
  <si>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</si>
  <si>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</si>
  <si>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</si>
  <si>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</si>
  <si>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</si>
  <si>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</si>
  <si>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</si>
  <si>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</si>
  <si>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</si>
  <si>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</si>
  <si>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</si>
  <si>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</si>
  <si>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</si>
  <si>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</si>
  <si>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</si>
  <si>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</si>
  <si>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</si>
  <si>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</si>
  <si>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</si>
  <si>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</si>
  <si>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</si>
  <si>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</si>
  <si>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</si>
  <si>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</si>
  <si>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</si>
  <si>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</si>
  <si>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</si>
  <si>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</si>
  <si>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</si>
  <si>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</si>
  <si>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</si>
  <si>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</si>
  <si>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</si>
  <si>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</si>
  <si>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</si>
  <si>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</si>
  <si>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</si>
  <si>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</si>
  <si>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</si>
  <si>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</si>
  <si>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</si>
  <si>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</si>
  <si>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</si>
  <si>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</si>
  <si>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</si>
  <si>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</si>
  <si>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</si>
  <si>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</si>
  <si>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</si>
  <si>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</si>
  <si>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</si>
  <si>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</si>
  <si>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</si>
  <si>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</si>
  <si>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</si>
  <si>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</si>
  <si>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</si>
  <si>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</si>
  <si>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</si>
  <si>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</si>
  <si>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</si>
  <si>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</si>
  <si>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</si>
  <si>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</si>
  <si>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</si>
  <si>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</si>
  <si>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</si>
  <si>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</si>
  <si>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</si>
  <si>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</si>
  <si>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</si>
  <si>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</si>
  <si>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</si>
  <si>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</si>
  <si>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</si>
  <si>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</si>
  <si>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</si>
  <si>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</si>
  <si>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</si>
  <si>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</si>
  <si>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</si>
  <si>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</si>
  <si>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</si>
  <si>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</si>
  <si>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</si>
  <si>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</si>
  <si>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</si>
  <si>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</si>
  <si>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</si>
  <si>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</si>
  <si>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</si>
  <si>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</si>
  <si>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</si>
  <si>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</si>
  <si>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</si>
  <si>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</si>
  <si>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</si>
  <si>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</si>
  <si>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</si>
  <si>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</si>
  <si>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</si>
  <si>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</si>
  <si>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</si>
  <si>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</si>
  <si>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</si>
  <si>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</si>
  <si>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</si>
  <si>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</si>
  <si>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</si>
  <si>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</si>
  <si>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</si>
  <si>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</si>
  <si>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</si>
  <si>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</si>
  <si>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</si>
  <si>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</si>
  <si>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</si>
  <si>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</si>
  <si>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</si>
  <si>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</si>
  <si>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</si>
  <si>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</si>
  <si>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</si>
  <si>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</si>
  <si>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</si>
  <si>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</si>
  <si>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</si>
  <si>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</si>
  <si>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</si>
  <si>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</si>
  <si>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</si>
  <si>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</si>
  <si>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</si>
  <si>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</si>
  <si>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</si>
  <si>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</si>
  <si>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</si>
  <si>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</si>
  <si>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</si>
  <si>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</si>
  <si>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</si>
  <si>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</si>
  <si>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</si>
  <si>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</si>
  <si>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</si>
  <si>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</si>
  <si>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</si>
  <si>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</si>
  <si>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</si>
  <si>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</si>
  <si>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</si>
  <si>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</si>
  <si>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</si>
  <si>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</si>
  <si>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</si>
  <si>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</si>
  <si>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</si>
  <si>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</si>
  <si>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</si>
  <si>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</si>
  <si>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</si>
  <si>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</si>
  <si>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</si>
  <si>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</si>
  <si>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</si>
  <si>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</si>
  <si>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</si>
  <si>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</si>
  <si>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</si>
  <si>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</si>
  <si>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</si>
  <si>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</si>
  <si>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</si>
  <si>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</si>
  <si>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</si>
  <si>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</si>
  <si>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</si>
  <si>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</si>
  <si>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</si>
  <si>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</si>
  <si>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</si>
  <si>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</si>
  <si>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</si>
  <si>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</si>
  <si>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</si>
  <si>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</si>
  <si>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</si>
  <si>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</si>
  <si>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</si>
  <si>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</si>
  <si>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</si>
  <si>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</si>
  <si>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</si>
  <si>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</si>
  <si>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</si>
  <si>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</si>
  <si>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</si>
  <si>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</si>
  <si>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</si>
  <si>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</si>
  <si>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</si>
  <si>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</si>
  <si>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</si>
  <si>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</si>
  <si>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</si>
  <si>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</si>
  <si>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</si>
  <si>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</si>
  <si>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</si>
  <si>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</si>
  <si>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</si>
  <si>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</si>
  <si>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</si>
  <si>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</si>
  <si>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</si>
  <si>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</si>
  <si>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</si>
  <si>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</si>
  <si>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</si>
  <si>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</si>
  <si>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</si>
  <si>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</si>
  <si>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</si>
  <si>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</si>
  <si>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</si>
  <si>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</si>
  <si>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</si>
  <si>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</si>
  <si>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</si>
  <si>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</si>
  <si>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</si>
  <si>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</si>
  <si>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</si>
  <si>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</si>
  <si>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</si>
  <si>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</si>
  <si>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</si>
  <si>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</si>
  <si>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</si>
  <si>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</si>
  <si>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</si>
  <si>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</si>
  <si>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</si>
  <si>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</si>
  <si>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</si>
  <si>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</si>
  <si>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</si>
  <si>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</si>
  <si>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</si>
  <si>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</si>
  <si>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</si>
  <si>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</si>
  <si>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</si>
  <si>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</si>
  <si>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</si>
  <si>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</si>
  <si>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</si>
  <si>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</si>
  <si>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</si>
  <si>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</si>
  <si>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</si>
  <si>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</si>
  <si>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</si>
  <si>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</si>
  <si>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</si>
  <si>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</si>
  <si>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</si>
  <si>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</si>
  <si>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</si>
  <si>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</si>
  <si>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</si>
  <si>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</si>
  <si>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</si>
  <si>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</si>
  <si>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</si>
  <si>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</si>
  <si>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</si>
  <si>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</si>
  <si>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</si>
  <si>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</si>
  <si>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</si>
  <si>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</si>
  <si>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</si>
  <si>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</si>
  <si>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</si>
  <si>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</si>
  <si>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</si>
  <si>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</si>
  <si>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</si>
  <si>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</si>
  <si>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</si>
  <si>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</si>
  <si>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</si>
  <si>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</si>
  <si>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</si>
  <si>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</si>
  <si>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</si>
  <si>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</si>
  <si>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</si>
  <si>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</si>
  <si>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</si>
  <si>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</si>
  <si>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</si>
  <si>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</si>
  <si>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</si>
  <si>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</si>
  <si>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</si>
  <si>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</si>
  <si>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</si>
  <si>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</si>
  <si>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</si>
  <si>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</si>
  <si>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</si>
  <si>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</si>
  <si>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</si>
  <si>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</si>
  <si>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</si>
  <si>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</si>
  <si>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</si>
  <si>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</si>
  <si>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</si>
  <si>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</si>
  <si>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</si>
  <si>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</si>
  <si>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</si>
  <si>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</si>
  <si>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</si>
  <si>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</si>
  <si>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</si>
  <si>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</si>
  <si>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</si>
  <si>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</si>
  <si>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</si>
  <si>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</si>
  <si>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</si>
  <si>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</si>
  <si>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</si>
  <si>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</si>
  <si>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</si>
  <si>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</si>
  <si>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</si>
  <si>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</si>
  <si>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</si>
  <si>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</si>
  <si>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</si>
  <si>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</si>
  <si>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</si>
  <si>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</si>
  <si>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</si>
  <si>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</si>
  <si>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</si>
  <si>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</si>
  <si>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</si>
  <si>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</si>
  <si>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</si>
  <si>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</si>
  <si>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</si>
  <si>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</si>
  <si>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</si>
  <si>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</si>
  <si>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</si>
  <si>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</si>
  <si>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</si>
  <si>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</si>
  <si>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</si>
  <si>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</si>
  <si>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</si>
  <si>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</si>
  <si>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</si>
  <si>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</si>
  <si>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</si>
  <si>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</si>
  <si>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</si>
  <si>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</si>
  <si>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</si>
  <si>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</si>
  <si>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</si>
  <si>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</si>
  <si>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</si>
  <si>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</si>
  <si>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</si>
  <si>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</si>
  <si>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</si>
  <si>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</si>
  <si>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</si>
  <si>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</si>
  <si>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</si>
  <si>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</si>
  <si>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</si>
  <si>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</si>
  <si>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</si>
  <si>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</si>
  <si>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</si>
  <si>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</si>
  <si>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</si>
  <si>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</si>
  <si>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</si>
  <si>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</si>
  <si>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</si>
  <si>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</si>
  <si>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</si>
  <si>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</si>
  <si>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</si>
  <si>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</si>
  <si>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</si>
  <si>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</si>
  <si>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</si>
  <si>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</si>
  <si>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</si>
  <si>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</si>
  <si>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</si>
  <si>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</si>
  <si>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</si>
  <si>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</si>
  <si>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</si>
  <si>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</si>
  <si>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</si>
  <si>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</si>
  <si>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</si>
  <si>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</si>
  <si>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</si>
  <si>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</si>
  <si>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</si>
  <si>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</si>
  <si>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</si>
  <si>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</si>
  <si>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</si>
  <si>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</si>
  <si>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</si>
  <si>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</si>
  <si>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</si>
  <si>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</si>
  <si>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</si>
  <si>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</si>
  <si>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</si>
  <si>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</si>
  <si>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</si>
  <si>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</si>
  <si>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</si>
  <si>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</si>
  <si>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</si>
  <si>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</si>
  <si>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</si>
  <si>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</si>
  <si>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</si>
  <si>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</si>
  <si>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</si>
  <si>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</si>
  <si>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</si>
  <si>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</si>
  <si>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</si>
  <si>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</si>
  <si>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</si>
  <si>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</si>
  <si>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</si>
  <si>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</si>
  <si>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</si>
  <si>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</si>
  <si>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</si>
  <si>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</si>
  <si>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</si>
  <si>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</si>
  <si>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</si>
  <si>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</si>
  <si>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</si>
  <si>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</si>
  <si>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</si>
  <si>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</si>
  <si>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</si>
  <si>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</si>
  <si>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</si>
  <si>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</si>
  <si>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</si>
  <si>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</si>
  <si>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</si>
  <si>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</si>
  <si>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</si>
  <si>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</si>
  <si>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</si>
  <si>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</si>
  <si>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</si>
  <si>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</si>
  <si>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</si>
  <si>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</si>
  <si>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</si>
  <si>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</si>
  <si>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</si>
  <si>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</si>
  <si>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</si>
  <si>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</si>
  <si>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</si>
  <si>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</si>
  <si>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</si>
  <si>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</si>
  <si>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</si>
  <si>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</si>
  <si>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</si>
  <si>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</si>
  <si>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</si>
  <si>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</si>
  <si>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</si>
  <si>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</si>
  <si>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</si>
  <si>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</si>
  <si>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</si>
  <si>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</si>
  <si>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</si>
  <si>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</si>
  <si>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</si>
  <si>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</si>
  <si>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</si>
  <si>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</si>
  <si>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</si>
  <si>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</si>
  <si>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</si>
  <si>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</si>
  <si>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</si>
  <si>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</si>
  <si>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</si>
  <si>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</si>
  <si>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</si>
  <si>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</si>
  <si>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</si>
  <si>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</si>
  <si>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</si>
  <si>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</si>
  <si>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</si>
  <si>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</si>
  <si>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</si>
  <si>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</si>
  <si>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</si>
  <si>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</si>
  <si>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</si>
  <si>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</si>
  <si>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</si>
  <si>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</si>
  <si>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</si>
  <si>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</si>
  <si>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</si>
  <si>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</si>
  <si>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</si>
  <si>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</si>
  <si>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</si>
  <si>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</si>
  <si>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</si>
  <si>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</si>
  <si>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</si>
  <si>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</si>
  <si>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</si>
  <si>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</si>
  <si>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</si>
  <si>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</si>
  <si>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</si>
  <si>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</si>
  <si>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</si>
  <si>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</si>
  <si>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</si>
  <si>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</si>
  <si>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</si>
  <si>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</si>
  <si>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</si>
  <si>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</si>
  <si>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</si>
  <si>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</si>
  <si>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</si>
  <si>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</si>
  <si>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</si>
  <si>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</si>
  <si>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</si>
  <si>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</si>
  <si>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</si>
  <si>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</si>
  <si>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</si>
  <si>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</si>
  <si>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</si>
  <si>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</si>
  <si>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</si>
  <si>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</si>
  <si>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</si>
  <si>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</si>
  <si>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</si>
  <si>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</si>
  <si>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</si>
  <si>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</si>
  <si>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</si>
  <si>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</si>
  <si>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</si>
  <si>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</si>
  <si>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</si>
  <si>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</si>
  <si>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</si>
  <si>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</si>
  <si>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</si>
  <si>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</si>
  <si>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</si>
  <si>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</si>
  <si>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</si>
  <si>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</si>
  <si>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</si>
  <si>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</si>
  <si>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</si>
  <si>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</si>
  <si>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</si>
  <si>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</si>
  <si>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</si>
  <si>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</si>
  <si>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</si>
  <si>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</si>
  <si>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</si>
  <si>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</si>
  <si>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</si>
  <si>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</si>
  <si>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</si>
  <si>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</si>
  <si>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</si>
  <si>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</si>
  <si>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</si>
  <si>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</si>
  <si>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</si>
  <si>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</si>
  <si>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</si>
  <si>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</si>
  <si>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</si>
  <si>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</si>
  <si>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</si>
  <si>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</si>
  <si>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</si>
  <si>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</si>
  <si>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</si>
  <si>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</si>
  <si>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</si>
  <si>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</si>
  <si>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</si>
  <si>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</si>
  <si>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</si>
  <si>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</si>
  <si>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</si>
  <si>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</si>
  <si>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</si>
  <si>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</si>
  <si>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</si>
  <si>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</si>
  <si>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</si>
  <si>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</si>
  <si>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</si>
  <si>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</si>
  <si>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</si>
  <si>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</si>
  <si>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</si>
  <si>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</si>
  <si>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</si>
  <si>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</si>
  <si>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</si>
  <si>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</si>
  <si>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</si>
  <si>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</si>
  <si>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</si>
  <si>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</si>
  <si>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</si>
  <si>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</si>
  <si>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</si>
  <si>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</si>
  <si>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</si>
  <si>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</si>
  <si>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</si>
  <si>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</si>
  <si>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</si>
  <si>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</si>
  <si>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</si>
  <si>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</si>
  <si>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</si>
  <si>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</si>
  <si>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</si>
  <si>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</si>
  <si>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</si>
  <si>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</si>
  <si>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</si>
  <si>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</si>
  <si>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</si>
  <si>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</si>
  <si>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</si>
  <si>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</si>
  <si>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</si>
  <si>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</si>
  <si>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</si>
  <si>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</si>
  <si>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</si>
  <si>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</si>
  <si>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</si>
  <si>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</si>
  <si>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</si>
  <si>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</si>
  <si>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</si>
  <si>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</si>
  <si>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</si>
  <si>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</si>
  <si>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</si>
  <si>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</si>
  <si>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</si>
  <si>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</si>
  <si>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</si>
  <si>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</si>
  <si>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</si>
  <si>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</si>
  <si>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</si>
  <si>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</si>
  <si>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</si>
  <si>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</si>
  <si>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</si>
  <si>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</si>
  <si>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</si>
  <si>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</si>
  <si>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</si>
  <si>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</si>
  <si>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</si>
  <si>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</si>
  <si>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</si>
  <si>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</si>
  <si>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</si>
  <si>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</si>
  <si>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</si>
  <si>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</si>
  <si>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</si>
  <si>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</si>
  <si>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</si>
  <si>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</si>
  <si>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</si>
  <si>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</si>
  <si>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</si>
  <si>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</si>
  <si>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</si>
  <si>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</si>
  <si>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</si>
  <si>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</si>
  <si>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</si>
  <si>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</si>
  <si>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</si>
  <si>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</si>
  <si>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</si>
  <si>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</si>
  <si>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</si>
  <si>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</si>
  <si>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</si>
  <si>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</si>
  <si>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</si>
  <si>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</si>
  <si>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</si>
  <si>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</si>
  <si>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</si>
  <si>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</si>
  <si>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</si>
  <si>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</si>
  <si>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</si>
  <si>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</si>
  <si>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</si>
  <si>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</si>
  <si>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</si>
  <si>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</si>
  <si>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</si>
  <si>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</si>
  <si>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</si>
  <si>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</si>
  <si>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</si>
  <si>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</si>
  <si>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</si>
  <si>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</si>
  <si>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</si>
  <si>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</si>
  <si>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</si>
  <si>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</si>
  <si>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</si>
  <si>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</si>
  <si>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</si>
  <si>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</si>
  <si>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</si>
  <si>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</si>
  <si>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</si>
  <si>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</si>
  <si>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</si>
  <si>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</si>
  <si>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</si>
  <si>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</si>
  <si>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</si>
  <si>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</si>
  <si>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</si>
  <si>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</si>
  <si>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</si>
  <si>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</si>
  <si>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</si>
  <si>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</si>
  <si>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</si>
  <si>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</si>
  <si>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</si>
  <si>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</si>
  <si>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</si>
  <si>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</si>
  <si>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</si>
  <si>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</si>
  <si>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</si>
  <si>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</si>
  <si>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</si>
  <si>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</si>
  <si>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</si>
  <si>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</si>
  <si>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</si>
  <si>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</si>
  <si>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</si>
  <si>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</si>
  <si>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</si>
  <si>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</si>
  <si>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</si>
  <si>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</si>
  <si>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</si>
  <si>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</si>
  <si>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</si>
  <si>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</si>
  <si>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</si>
  <si>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</si>
  <si>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</si>
  <si>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</si>
  <si>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</si>
  <si>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</si>
  <si>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</si>
  <si>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</si>
  <si>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</si>
  <si>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</si>
  <si>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</si>
  <si>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</si>
  <si>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</si>
  <si>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</si>
  <si>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</si>
  <si>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</si>
  <si>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</si>
  <si>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</si>
  <si>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</si>
  <si>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</si>
  <si>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</si>
  <si>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</si>
  <si>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</si>
  <si>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</si>
  <si>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</si>
  <si>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</si>
  <si>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</si>
  <si>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</si>
  <si>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</si>
  <si>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</si>
  <si>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</si>
  <si>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</si>
  <si>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</si>
  <si>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</si>
  <si>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</si>
  <si>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</si>
  <si>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</si>
  <si>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</si>
  <si>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</si>
  <si>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</si>
  <si>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</si>
  <si>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</si>
  <si>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</si>
  <si>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</si>
  <si>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</si>
  <si>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</si>
  <si>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</si>
  <si>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</si>
  <si>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</si>
  <si>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</si>
  <si>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</si>
  <si>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</si>
  <si>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</si>
  <si>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</si>
  <si>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</si>
  <si>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</si>
  <si>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</si>
  <si>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</si>
  <si>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</si>
  <si>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</si>
  <si>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</si>
  <si>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</si>
  <si>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</si>
  <si>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</si>
  <si>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</si>
  <si>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</si>
  <si>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</si>
  <si>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</si>
  <si>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</si>
  <si>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</si>
  <si>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</si>
  <si>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</si>
  <si>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</si>
  <si>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</si>
  <si>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</si>
  <si>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</si>
  <si>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</si>
  <si>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</si>
  <si>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</si>
  <si>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</si>
  <si>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</si>
  <si>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</si>
  <si>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</si>
  <si>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</si>
  <si>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</si>
  <si>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</si>
  <si>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</si>
  <si>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</si>
  <si>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</si>
  <si>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</si>
  <si>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</si>
  <si>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</si>
  <si>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</si>
  <si>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</si>
  <si>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</si>
  <si>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</si>
  <si>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</si>
  <si>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</si>
  <si>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</si>
  <si>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</si>
  <si>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</si>
  <si>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</si>
  <si>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</si>
  <si>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</si>
  <si>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</si>
  <si>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</si>
  <si>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</si>
  <si>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</si>
  <si>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</si>
  <si>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</si>
  <si>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</si>
  <si>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</si>
  <si>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</si>
  <si>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</si>
  <si>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</si>
  <si>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</si>
  <si>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</si>
  <si>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</si>
  <si>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</si>
  <si>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</si>
  <si>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</si>
  <si>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</si>
  <si>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</si>
  <si>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</si>
  <si>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</si>
  <si>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</si>
  <si>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</si>
  <si>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</si>
  <si>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</si>
  <si>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</si>
  <si>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</si>
  <si>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</si>
  <si>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</si>
  <si>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</si>
  <si>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</si>
  <si>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</si>
  <si>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</si>
  <si>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</si>
  <si>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</si>
  <si>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</si>
  <si>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</si>
  <si>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</si>
  <si>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</si>
  <si>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</si>
  <si>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</si>
  <si>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</si>
  <si>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</si>
  <si>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</si>
  <si>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</si>
  <si>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</si>
  <si>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</si>
  <si>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</si>
  <si>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</si>
  <si>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</si>
  <si>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</si>
  <si>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</si>
  <si>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</si>
  <si>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</si>
  <si>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</si>
  <si>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</si>
  <si>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</si>
  <si>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</si>
  <si>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</si>
  <si>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</si>
  <si>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</si>
  <si>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</si>
  <si>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</si>
  <si>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</si>
  <si>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</si>
  <si>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</si>
  <si>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</si>
  <si>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</si>
  <si>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</si>
  <si>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</si>
  <si>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</si>
  <si>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</si>
  <si>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</si>
  <si>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</si>
  <si>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</si>
  <si>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</si>
  <si>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</si>
  <si>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</si>
  <si>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</si>
  <si>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</si>
  <si>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</si>
  <si>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</si>
  <si>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</si>
  <si>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</si>
  <si>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</si>
  <si>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</si>
  <si>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</si>
  <si>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</si>
  <si>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</si>
  <si>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</si>
  <si>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</si>
  <si>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</si>
  <si>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</si>
  <si>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</si>
  <si>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</si>
  <si>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</si>
  <si>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</si>
  <si>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</si>
  <si>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</si>
  <si>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</si>
  <si>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</si>
  <si>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</si>
  <si>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</si>
  <si>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</si>
  <si>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</si>
  <si>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</si>
  <si>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</si>
  <si>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</si>
  <si>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</si>
  <si>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</si>
  <si>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</si>
  <si>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</si>
  <si>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</si>
  <si>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</si>
  <si>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</si>
  <si>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</si>
  <si>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</si>
  <si>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</si>
  <si>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</si>
  <si>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</si>
  <si>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</si>
  <si>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</si>
  <si>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</si>
  <si>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</si>
  <si>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</si>
  <si>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</si>
  <si>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</si>
  <si>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</si>
  <si>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</si>
  <si>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</si>
  <si>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</si>
  <si>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</si>
  <si>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</si>
  <si>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</si>
  <si>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</si>
  <si>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</si>
  <si>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</si>
  <si>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</si>
  <si>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</si>
  <si>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</si>
  <si>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</si>
  <si>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</si>
  <si>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</si>
  <si>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</si>
  <si>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</si>
  <si>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</si>
  <si>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</si>
  <si>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</si>
  <si>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</si>
  <si>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</si>
  <si>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</si>
  <si>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</si>
  <si>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</si>
  <si>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</si>
  <si>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</si>
  <si>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</si>
  <si>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</si>
  <si>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</si>
  <si>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</si>
  <si>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</si>
  <si>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</si>
  <si>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</si>
  <si>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</si>
  <si>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</si>
  <si>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</si>
  <si>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</si>
  <si>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</si>
  <si>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</si>
  <si>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</si>
  <si>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</si>
  <si>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</si>
  <si>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</si>
  <si>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</si>
  <si>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</si>
  <si>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</si>
  <si>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</si>
  <si>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</si>
  <si>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</si>
  <si>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</si>
  <si>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</si>
  <si>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</si>
  <si>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</si>
  <si>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</si>
  <si>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</si>
  <si>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</si>
  <si>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</si>
  <si>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</si>
  <si>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</si>
  <si>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</si>
  <si>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</si>
  <si>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</si>
  <si>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</si>
  <si>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</si>
  <si>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</si>
  <si>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</si>
  <si>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</si>
  <si>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</si>
  <si>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</si>
  <si>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</si>
  <si>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</si>
  <si>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</si>
  <si>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</si>
  <si>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</si>
  <si>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</si>
  <si>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</si>
  <si>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</si>
  <si>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</si>
  <si>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</si>
  <si>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</si>
  <si>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</si>
  <si>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</si>
  <si>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</si>
  <si>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</si>
  <si>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</si>
  <si>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</si>
  <si>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</si>
  <si>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</si>
  <si>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</si>
  <si>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</si>
  <si>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</si>
  <si>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</si>
  <si>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</si>
  <si>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</si>
  <si>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</si>
  <si>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</si>
  <si>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</si>
  <si>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</si>
  <si>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</si>
  <si>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</si>
  <si>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</si>
  <si>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</si>
  <si>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</si>
  <si>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</si>
  <si>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</si>
  <si>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</si>
  <si>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</si>
  <si>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</si>
  <si>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</si>
  <si>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</si>
  <si>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</si>
  <si>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</si>
  <si>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</si>
  <si>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</si>
  <si>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</si>
  <si>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</si>
  <si>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</si>
  <si>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</si>
  <si>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</si>
  <si>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</si>
  <si>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</si>
  <si>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</si>
  <si>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</si>
  <si>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</si>
  <si>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</si>
  <si>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</si>
  <si>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</si>
  <si>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</si>
  <si>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</si>
  <si>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</si>
  <si>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</si>
  <si>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</si>
  <si>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</si>
  <si>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</si>
  <si>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</si>
  <si>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</si>
  <si>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</si>
  <si>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</si>
  <si>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</si>
  <si>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</si>
  <si>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</si>
  <si>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</si>
  <si>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</si>
  <si>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</si>
  <si>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</si>
  <si>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</si>
  <si>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</si>
  <si>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</si>
  <si>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</si>
  <si>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</si>
  <si>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</si>
  <si>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</si>
  <si>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</si>
  <si>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</si>
  <si>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</si>
  <si>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</si>
  <si>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</si>
  <si>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</si>
  <si>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</si>
  <si>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</si>
  <si>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</si>
  <si>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</si>
  <si>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</si>
  <si>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</si>
  <si>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</si>
  <si>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</si>
  <si>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</si>
  <si>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</si>
  <si>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</si>
  <si>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</si>
  <si>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</si>
  <si>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</si>
  <si>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</si>
  <si>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</si>
  <si>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</si>
  <si>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</si>
  <si>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</si>
  <si>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</si>
  <si>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</si>
  <si>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</si>
  <si>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</si>
  <si>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</si>
  <si>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</si>
  <si>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</si>
  <si>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</si>
  <si>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</si>
  <si>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</si>
  <si>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</si>
  <si>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</si>
  <si>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</si>
  <si>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</si>
  <si>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</si>
  <si>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</si>
  <si>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</si>
  <si>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</si>
  <si>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</si>
  <si>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</si>
  <si>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</si>
  <si>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</si>
  <si>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</si>
  <si>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</si>
  <si>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</si>
  <si>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</si>
  <si>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</si>
  <si>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</si>
  <si>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</si>
  <si>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</si>
  <si>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</si>
  <si>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</si>
  <si>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</si>
  <si>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</si>
  <si>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</si>
  <si>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</si>
  <si>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</si>
  <si>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</si>
  <si>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</si>
  <si>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</si>
  <si>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</si>
  <si>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</si>
  <si>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</si>
  <si>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</si>
  <si>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</si>
  <si>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</si>
  <si>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</si>
  <si>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</si>
  <si>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</si>
  <si>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</si>
  <si>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</si>
  <si>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</si>
  <si>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</si>
  <si>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</si>
  <si>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</si>
  <si>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</si>
  <si>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</si>
  <si>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</si>
  <si>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</si>
  <si>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</si>
  <si>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</si>
  <si>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</si>
  <si>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</si>
  <si>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</si>
  <si>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</si>
  <si>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</si>
  <si>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</si>
  <si>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</si>
  <si>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</si>
  <si>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</si>
  <si>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</si>
  <si>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</si>
  <si>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</si>
  <si>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</si>
  <si>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</si>
  <si>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</si>
  <si>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</si>
  <si>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</si>
  <si>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</si>
  <si>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</si>
  <si>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</si>
  <si>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</si>
  <si>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</si>
  <si>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</si>
  <si>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</si>
  <si>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</si>
  <si>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</si>
  <si>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</si>
  <si>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</si>
  <si>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</si>
  <si>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</si>
  <si>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</si>
  <si>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</si>
  <si>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</si>
  <si>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</si>
  <si>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</si>
  <si>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</si>
  <si>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</si>
  <si>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</si>
  <si>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</si>
  <si>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</si>
  <si>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</si>
  <si>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</si>
  <si>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</si>
  <si>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</si>
  <si>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</si>
  <si>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</si>
  <si>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</si>
  <si>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</si>
  <si>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</si>
  <si>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</si>
  <si>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</si>
  <si>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</si>
  <si>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</si>
  <si>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</si>
  <si>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</si>
  <si>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</si>
  <si>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</si>
  <si>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</si>
  <si>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</si>
  <si>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</si>
  <si>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</si>
  <si>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</si>
  <si>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</si>
  <si>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</si>
  <si>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</si>
  <si>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</si>
  <si>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</si>
  <si>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</si>
  <si>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</si>
  <si>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</si>
  <si>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</si>
  <si>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</si>
  <si>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</si>
  <si>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</si>
  <si>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</si>
  <si>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</si>
  <si>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</si>
  <si>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</si>
  <si>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</si>
  <si>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</si>
  <si>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</si>
  <si>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</si>
  <si>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</si>
  <si>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</si>
  <si>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</si>
  <si>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</si>
  <si>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</si>
  <si>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</si>
  <si>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</si>
  <si>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</si>
  <si>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</si>
  <si>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</si>
  <si>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</si>
  <si>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</si>
  <si>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</si>
  <si>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</si>
  <si>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</si>
  <si>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</si>
  <si>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</si>
  <si>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</si>
  <si>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</si>
  <si>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</si>
  <si>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</si>
  <si>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</si>
  <si>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</si>
  <si>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</si>
  <si>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</si>
  <si>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</si>
  <si>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</si>
  <si>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</si>
  <si>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</si>
  <si>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</si>
  <si>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</si>
  <si>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</si>
  <si>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</si>
  <si>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</si>
  <si>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</si>
  <si>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</si>
  <si>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</si>
  <si>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</si>
  <si>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</si>
  <si>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</si>
  <si>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</si>
  <si>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</si>
  <si>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</si>
  <si>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</si>
  <si>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</si>
  <si>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</si>
  <si>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</si>
  <si>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</si>
  <si>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</si>
  <si>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</si>
  <si>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</si>
  <si>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</si>
  <si>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</si>
  <si>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</si>
  <si>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</si>
  <si>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</si>
  <si>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</si>
  <si>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</si>
  <si>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</si>
  <si>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</si>
  <si>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</si>
  <si>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</si>
  <si>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</si>
  <si>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</si>
  <si>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</si>
  <si>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</si>
  <si>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</si>
  <si>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</si>
  <si>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</si>
  <si>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</si>
  <si>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</si>
  <si>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</si>
  <si>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</si>
  <si>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</si>
  <si>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</si>
  <si>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</si>
  <si>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</si>
  <si>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</si>
  <si>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</si>
  <si>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</si>
  <si>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</si>
  <si>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</si>
  <si>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</si>
  <si>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</si>
  <si>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</si>
  <si>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</si>
  <si>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</si>
  <si>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</si>
  <si>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</si>
  <si>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</si>
  <si>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</si>
  <si>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</si>
  <si>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</si>
  <si>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</si>
  <si>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</si>
  <si>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</si>
  <si>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</si>
  <si>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</si>
  <si>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</si>
  <si>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</si>
  <si>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</si>
  <si>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</si>
  <si>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</si>
  <si>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</si>
  <si>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</si>
  <si>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</si>
  <si>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</si>
  <si>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</si>
  <si>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</si>
  <si>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</si>
  <si>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</si>
  <si>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</si>
  <si>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</si>
  <si>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</si>
  <si>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</si>
  <si>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</si>
  <si>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</si>
  <si>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</si>
  <si>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</si>
  <si>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</si>
  <si>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</si>
  <si>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</si>
  <si>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</si>
  <si>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</si>
  <si>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</si>
  <si>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</si>
  <si>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</si>
  <si>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</si>
  <si>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</si>
  <si>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</si>
  <si>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</si>
  <si>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</si>
  <si>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</si>
  <si>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</si>
  <si>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</si>
  <si>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</si>
  <si>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</si>
  <si>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</si>
  <si>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</si>
  <si>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</si>
  <si>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</si>
  <si>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</si>
  <si>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</si>
  <si>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</si>
  <si>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</si>
  <si>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</si>
  <si>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</si>
  <si>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</si>
  <si>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</si>
  <si>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</si>
  <si>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</si>
  <si>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</si>
  <si>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</si>
  <si>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</si>
  <si>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</si>
  <si>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</si>
  <si>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</si>
  <si>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</si>
  <si>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</si>
  <si>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</si>
  <si>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</si>
  <si>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</si>
  <si>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</si>
  <si>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</si>
  <si>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</si>
  <si>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</si>
  <si>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</si>
  <si>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</si>
  <si>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</si>
  <si>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</si>
  <si>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</si>
  <si>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</si>
  <si>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</si>
  <si>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</si>
  <si>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</si>
  <si>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</si>
  <si>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</si>
  <si>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</si>
  <si>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</si>
  <si>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</si>
  <si>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</si>
  <si>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</si>
  <si>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</si>
  <si>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</si>
  <si>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</si>
  <si>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</si>
  <si>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</si>
  <si>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</si>
  <si>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</si>
  <si>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</si>
  <si>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</si>
  <si>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</si>
  <si>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</si>
  <si>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</si>
  <si>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</si>
  <si>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</si>
  <si>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</si>
  <si>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</si>
  <si>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</si>
  <si>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</si>
  <si>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</si>
  <si>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</si>
  <si>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</si>
  <si>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</si>
  <si>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</si>
  <si>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</si>
  <si>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</si>
  <si>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</si>
  <si>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</si>
  <si>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</si>
  <si>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</si>
  <si>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</si>
  <si>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</si>
  <si>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</si>
  <si>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</si>
  <si>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</si>
  <si>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</si>
  <si>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</si>
  <si>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</si>
  <si>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</si>
  <si>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</si>
  <si>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</si>
  <si>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</si>
  <si>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</si>
  <si>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</si>
  <si>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</si>
  <si>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</si>
  <si>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</si>
  <si>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</si>
  <si>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</si>
  <si>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</si>
  <si>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</si>
  <si>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</si>
  <si>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</si>
  <si>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</si>
  <si>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</si>
  <si>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</si>
  <si>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</si>
  <si>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</si>
  <si>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</si>
  <si>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</si>
  <si>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</si>
  <si>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</si>
  <si>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</si>
  <si>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</si>
  <si>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</si>
  <si>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</si>
  <si>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</si>
  <si>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</si>
  <si>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</si>
  <si>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</si>
  <si>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</si>
  <si>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</si>
  <si>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</si>
  <si>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</si>
  <si>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</si>
  <si>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</si>
  <si>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</si>
  <si>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</si>
  <si>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</si>
  <si>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</si>
  <si>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</si>
  <si>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</si>
  <si>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</si>
  <si>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</si>
  <si>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</si>
  <si>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</si>
  <si>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</si>
  <si>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</si>
  <si>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</si>
  <si>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</si>
  <si>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</si>
  <si>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</si>
  <si>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</si>
  <si>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</si>
  <si>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</si>
  <si>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</si>
  <si>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</si>
  <si>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</si>
  <si>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</si>
  <si>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</si>
  <si>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</si>
  <si>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</si>
  <si>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</si>
  <si>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</si>
  <si>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</si>
  <si>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</si>
  <si>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</si>
  <si>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</si>
  <si>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</si>
  <si>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</si>
  <si>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</si>
  <si>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</si>
  <si>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</si>
  <si>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</si>
  <si>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</si>
  <si>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</si>
  <si>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</si>
  <si>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</si>
  <si>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</si>
  <si>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</si>
  <si>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</si>
  <si>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</si>
  <si>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</si>
  <si>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</si>
  <si>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</si>
  <si>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</si>
  <si>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</si>
  <si>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</si>
  <si>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</si>
  <si>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</si>
  <si>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</si>
  <si>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</si>
  <si>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</si>
  <si>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</si>
  <si>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</si>
  <si>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</si>
  <si>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</si>
  <si>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</si>
  <si>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</si>
  <si>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</si>
  <si>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</si>
  <si>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</si>
  <si>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</si>
  <si>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</si>
  <si>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</si>
  <si>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</si>
  <si>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</si>
  <si>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</si>
  <si>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</si>
  <si>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</si>
  <si>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</si>
  <si>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</si>
  <si>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</si>
  <si>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</si>
  <si>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</si>
  <si>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</si>
  <si>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</si>
  <si>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</si>
  <si>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</si>
  <si>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</si>
  <si>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</si>
  <si>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</si>
  <si>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</si>
  <si>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</si>
  <si>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</si>
  <si>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</si>
  <si>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</si>
  <si>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</si>
  <si>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</si>
  <si>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</si>
  <si>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</si>
  <si>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</si>
  <si>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</si>
  <si>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</si>
  <si>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</si>
  <si>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</si>
  <si>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</si>
  <si>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</si>
  <si>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</si>
  <si>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</si>
  <si>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</si>
  <si>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</si>
  <si>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</si>
  <si>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</si>
  <si>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</si>
  <si>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</si>
  <si>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</si>
  <si>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</si>
  <si>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</si>
  <si>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</si>
  <si>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</si>
  <si>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</si>
  <si>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</si>
  <si>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</si>
  <si>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</si>
  <si>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</si>
  <si>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</si>
  <si>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</si>
  <si>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</si>
  <si>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</si>
  <si>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</si>
  <si>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</si>
  <si>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</si>
  <si>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</si>
  <si>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</si>
  <si>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</si>
  <si>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</si>
  <si>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</si>
  <si>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</si>
  <si>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</si>
  <si>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</si>
  <si>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</si>
  <si>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</si>
  <si>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</si>
  <si>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</si>
  <si>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</si>
  <si>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</si>
  <si>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</si>
  <si>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</si>
  <si>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</si>
  <si>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</si>
  <si>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</si>
  <si>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</si>
  <si>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</si>
  <si>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</si>
  <si>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</si>
  <si>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</si>
  <si>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</si>
  <si>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</si>
  <si>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</si>
  <si>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</si>
  <si>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</si>
  <si>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</si>
  <si>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</si>
  <si>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</si>
  <si>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</si>
  <si>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</si>
  <si>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</si>
  <si>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</si>
  <si>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</si>
  <si>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</si>
  <si>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</si>
  <si>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</si>
  <si>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</si>
  <si>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</si>
  <si>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</si>
  <si>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</si>
  <si>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</si>
  <si>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</si>
  <si>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</si>
  <si>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</si>
  <si>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</si>
  <si>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</si>
  <si>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</si>
  <si>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</si>
  <si>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</si>
  <si>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</si>
  <si>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</si>
  <si>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</si>
  <si>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</si>
  <si>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</si>
  <si>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</si>
  <si>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</si>
  <si>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</si>
  <si>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</si>
  <si>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</si>
  <si>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</si>
  <si>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</si>
  <si>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</si>
  <si>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</si>
  <si>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</si>
  <si>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</si>
  <si>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</si>
  <si>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</si>
  <si>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</si>
  <si>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</si>
  <si>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</si>
  <si>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</si>
  <si>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</si>
  <si>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</si>
  <si>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</si>
  <si>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</si>
  <si>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</si>
  <si>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</si>
  <si>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</si>
  <si>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</si>
  <si>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</si>
  <si>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</si>
  <si>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</si>
  <si>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</si>
  <si>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</si>
  <si>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</si>
  <si>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</si>
  <si>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</si>
  <si>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</si>
  <si>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</si>
  <si>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</si>
  <si>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</si>
  <si>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</si>
  <si>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</si>
  <si>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</si>
  <si>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</si>
  <si>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</si>
  <si>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</si>
  <si>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</si>
  <si>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</si>
  <si>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</si>
  <si>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</si>
  <si>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</si>
  <si>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</si>
  <si>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</si>
  <si>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</si>
  <si>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</si>
  <si>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</si>
  <si>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</si>
  <si>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</si>
  <si>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</si>
  <si>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</si>
  <si>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</si>
  <si>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</si>
  <si>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</si>
  <si>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</si>
  <si>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</si>
  <si>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</si>
  <si>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</si>
  <si>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</si>
  <si>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</si>
  <si>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</si>
  <si>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</si>
  <si>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</si>
  <si>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</si>
  <si>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</si>
  <si>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</si>
  <si>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</si>
  <si>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</si>
  <si>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</si>
  <si>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</si>
  <si>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</si>
  <si>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</si>
  <si>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</si>
  <si>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</si>
  <si>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</si>
  <si>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</si>
  <si>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</si>
  <si>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</si>
  <si>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</si>
  <si>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</si>
  <si>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</si>
  <si>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</si>
  <si>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</si>
  <si>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</si>
  <si>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</si>
  <si>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</si>
  <si>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</si>
  <si>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</si>
  <si>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</si>
  <si>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</si>
  <si>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</si>
  <si>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</si>
  <si>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</si>
  <si>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</si>
  <si>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</si>
  <si>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</si>
  <si>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</si>
  <si>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</si>
  <si>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</si>
  <si>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</si>
  <si>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</si>
  <si>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</si>
  <si>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</si>
  <si>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</si>
  <si>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</si>
  <si>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</si>
  <si>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</si>
  <si>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</si>
  <si>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</si>
  <si>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</si>
  <si>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</si>
  <si>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</si>
  <si>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</si>
  <si>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</si>
  <si>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</si>
  <si>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</si>
  <si>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</si>
  <si>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</si>
  <si>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</si>
  <si>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</si>
  <si>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</si>
  <si>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</si>
  <si>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</si>
  <si>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</si>
  <si>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</si>
  <si>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</si>
  <si>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</si>
  <si>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</si>
  <si>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</si>
  <si>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</si>
  <si>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</si>
  <si>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</si>
  <si>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</si>
  <si>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</si>
  <si>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</si>
  <si>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</si>
  <si>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</si>
  <si>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</si>
  <si>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</si>
  <si>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</si>
  <si>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</si>
  <si>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</si>
  <si>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</si>
  <si>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</si>
  <si>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</si>
  <si>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</si>
  <si>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</si>
  <si>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</si>
  <si>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</si>
  <si>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</si>
  <si>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</si>
  <si>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</si>
  <si>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</si>
  <si>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</si>
  <si>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</si>
  <si>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</si>
  <si>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</si>
  <si>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</si>
  <si>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</si>
  <si>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</si>
  <si>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</si>
  <si>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</si>
  <si>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</si>
  <si>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</si>
  <si>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</si>
  <si>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</si>
  <si>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</si>
  <si>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</si>
  <si>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</si>
  <si>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</si>
  <si>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</si>
  <si>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</si>
  <si>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</si>
  <si>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</si>
  <si>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</si>
  <si>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</si>
  <si>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</si>
  <si>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</si>
  <si>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</si>
  <si>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</si>
  <si>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</si>
  <si>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</si>
  <si>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</si>
  <si>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</si>
  <si>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</si>
  <si>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</si>
  <si>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</si>
  <si>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</si>
  <si>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</si>
  <si>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</si>
  <si>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</si>
  <si>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</si>
  <si>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</si>
  <si>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</si>
  <si>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</si>
  <si>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</si>
  <si>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</si>
  <si>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</si>
  <si>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</si>
  <si>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</si>
  <si>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</si>
  <si>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</si>
  <si>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</si>
  <si>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</si>
  <si>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</si>
  <si>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</si>
  <si>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</si>
  <si>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</si>
  <si>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</si>
  <si>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</si>
  <si>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</si>
  <si>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</si>
  <si>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</si>
  <si>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</si>
  <si>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</si>
  <si>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</si>
  <si>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</si>
  <si>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</si>
  <si>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</si>
  <si>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</si>
  <si>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</si>
  <si>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</si>
  <si>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</si>
  <si>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</si>
  <si>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</si>
  <si>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</si>
  <si>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</si>
  <si>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</si>
  <si>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</si>
  <si>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</si>
  <si>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</si>
  <si>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</si>
  <si>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</si>
  <si>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</si>
  <si>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</si>
  <si>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</si>
  <si>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</si>
  <si>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</si>
  <si>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</si>
  <si>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</si>
  <si>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</si>
  <si>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</si>
  <si>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</si>
  <si>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</si>
  <si>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</si>
  <si>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</si>
  <si>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</si>
  <si>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</si>
  <si>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</si>
  <si>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</si>
  <si>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</si>
  <si>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</si>
  <si>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</si>
  <si>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</si>
  <si>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</si>
  <si>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</si>
  <si>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</si>
  <si>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</si>
  <si>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</si>
  <si>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</si>
  <si>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</si>
  <si>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</si>
  <si>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</si>
  <si>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</si>
  <si>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</si>
  <si>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</si>
  <si>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</si>
  <si>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</si>
  <si>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</si>
  <si>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</si>
  <si>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</si>
  <si>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</si>
  <si>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</si>
  <si>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</si>
  <si>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</si>
  <si>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</si>
  <si>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</si>
  <si>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</si>
  <si>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</si>
  <si>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</si>
  <si>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</si>
  <si>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</si>
  <si>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</si>
  <si>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</si>
  <si>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</si>
  <si>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</si>
  <si>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</si>
  <si>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</si>
  <si>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</si>
  <si>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</si>
  <si>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</si>
  <si>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</si>
  <si>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</si>
  <si>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</si>
  <si>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</si>
  <si>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</si>
  <si>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</si>
  <si>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</si>
  <si>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</si>
  <si>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</si>
  <si>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</si>
  <si>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</si>
  <si>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</si>
  <si>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</si>
  <si>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</si>
  <si>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</si>
  <si>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</si>
  <si>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</si>
  <si>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</si>
  <si>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</si>
  <si>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</si>
  <si>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</si>
  <si>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</si>
  <si>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</si>
  <si>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</si>
  <si>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</si>
  <si>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</si>
  <si>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</si>
  <si>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</si>
  <si>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</si>
  <si>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</si>
  <si>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</si>
  <si>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</si>
  <si>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</si>
  <si>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</si>
  <si>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</si>
  <si>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</si>
  <si>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</si>
  <si>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</si>
  <si>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</si>
  <si>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</si>
  <si>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</si>
  <si>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</si>
  <si>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</si>
  <si>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</si>
  <si>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</si>
  <si>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</si>
  <si>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</si>
  <si>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</si>
  <si>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</si>
  <si>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</si>
  <si>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</si>
  <si>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</si>
  <si>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</si>
  <si>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</si>
  <si>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</si>
  <si>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</si>
  <si>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</si>
  <si>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</si>
  <si>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</si>
  <si>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</si>
  <si>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</si>
  <si>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</si>
  <si>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</si>
  <si>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</si>
  <si>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</si>
  <si>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</si>
  <si>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</si>
  <si>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</si>
  <si>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</si>
  <si>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</si>
  <si>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</si>
  <si>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</si>
  <si>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</si>
  <si>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</si>
  <si>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</si>
  <si>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</si>
  <si>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</si>
  <si>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</si>
  <si>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</si>
  <si>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</si>
  <si>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</si>
  <si>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</si>
  <si>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</si>
  <si>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</si>
  <si>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</si>
  <si>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</si>
  <si>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</si>
  <si>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</si>
  <si>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</si>
  <si>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</si>
  <si>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</si>
  <si>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</si>
  <si>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</si>
  <si>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</si>
  <si>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</si>
  <si>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</si>
  <si>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</si>
  <si>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</si>
  <si>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</si>
  <si>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</si>
  <si>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</si>
  <si>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</si>
  <si>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</si>
  <si>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</si>
  <si>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</si>
  <si>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</si>
  <si>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</si>
  <si>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</si>
  <si>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</si>
  <si>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</si>
  <si>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</si>
  <si>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</si>
  <si>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</si>
  <si>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</si>
  <si>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</si>
  <si>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</si>
  <si>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</si>
  <si>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</si>
  <si>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</si>
  <si>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</si>
  <si>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</si>
  <si>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</si>
  <si>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</si>
  <si>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</si>
  <si>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</si>
  <si>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</si>
  <si>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</si>
  <si>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</si>
  <si>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</si>
  <si>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</si>
  <si>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</si>
  <si>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</si>
  <si>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</si>
  <si>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</si>
  <si>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</si>
  <si>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</si>
  <si>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</si>
  <si>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</si>
  <si>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</si>
  <si>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</si>
  <si>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</si>
  <si>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</si>
  <si>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</si>
  <si>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</si>
  <si>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</si>
  <si>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</si>
  <si>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</si>
  <si>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</si>
  <si>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</si>
  <si>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</si>
  <si>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</si>
  <si>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</si>
  <si>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</si>
  <si>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</si>
  <si>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</si>
  <si>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</si>
  <si>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</si>
  <si>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</si>
  <si>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</si>
  <si>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</si>
  <si>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</si>
  <si>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</si>
  <si>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</si>
  <si>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</si>
  <si>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</si>
  <si>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</si>
  <si>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</si>
  <si>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</si>
  <si>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</si>
  <si>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</si>
  <si>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</si>
  <si>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</si>
  <si>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</si>
  <si>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</si>
  <si>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</si>
  <si>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</si>
  <si>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</si>
  <si>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</si>
  <si>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</si>
  <si>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</si>
  <si>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</si>
  <si>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</si>
  <si>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</si>
  <si>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</si>
  <si>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</si>
  <si>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</si>
  <si>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</si>
  <si>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</si>
  <si>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</si>
  <si>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</si>
  <si>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</si>
  <si>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</si>
  <si>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</si>
  <si>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</si>
  <si>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</si>
  <si>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</si>
  <si>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</si>
  <si>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</si>
  <si>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</si>
  <si>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</si>
  <si>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</si>
  <si>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</si>
  <si>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</si>
  <si>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</si>
  <si>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</si>
  <si>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</si>
  <si>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</si>
  <si>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</si>
  <si>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</si>
  <si>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</si>
  <si>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</si>
  <si>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</si>
  <si>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</si>
  <si>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</si>
  <si>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</si>
  <si>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</si>
  <si>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</si>
  <si>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</si>
  <si>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</si>
  <si>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</si>
  <si>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</si>
  <si>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</si>
  <si>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</si>
  <si>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</si>
  <si>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</si>
  <si>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</si>
  <si>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</si>
  <si>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</si>
  <si>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</si>
  <si>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</si>
  <si>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</si>
  <si>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</si>
  <si>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</si>
  <si>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</si>
  <si>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</si>
  <si>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</si>
  <si>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</si>
  <si>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</si>
  <si>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</si>
  <si>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</si>
  <si>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</si>
  <si>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</si>
  <si>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</si>
  <si>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</si>
  <si>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</si>
  <si>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</si>
  <si>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</si>
  <si>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</si>
  <si>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</si>
  <si>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</si>
  <si>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</si>
  <si>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</si>
  <si>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</si>
  <si>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</si>
  <si>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</si>
  <si>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</si>
  <si>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</si>
  <si>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</si>
  <si>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</si>
  <si>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</si>
  <si>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</si>
  <si>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</si>
  <si>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</si>
  <si>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</si>
  <si>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</si>
  <si>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</si>
  <si>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</si>
  <si>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</si>
  <si>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</si>
  <si>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</si>
  <si>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</si>
  <si>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</si>
  <si>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</si>
  <si>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</si>
  <si>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</si>
  <si>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</si>
  <si>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</si>
  <si>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</si>
  <si>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</si>
  <si>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</si>
  <si>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</si>
  <si>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</si>
  <si>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</si>
  <si>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</si>
  <si>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</si>
  <si>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</si>
  <si>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</si>
  <si>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</si>
  <si>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</si>
  <si>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</si>
  <si>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</si>
  <si>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</si>
  <si>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</si>
  <si>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</si>
  <si>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</si>
  <si>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</si>
  <si>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</si>
  <si>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</si>
  <si>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</si>
  <si>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</si>
  <si>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</si>
  <si>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</si>
  <si>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</si>
  <si>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</si>
  <si>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</si>
  <si>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</si>
  <si>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</si>
  <si>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</si>
  <si>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</si>
  <si>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</si>
  <si>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</si>
  <si>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</si>
  <si>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</si>
  <si>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</si>
  <si>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</si>
  <si>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</si>
  <si>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</si>
  <si>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</si>
  <si>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</si>
  <si>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</si>
  <si>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</si>
  <si>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</si>
  <si>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</si>
  <si>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</si>
  <si>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</si>
  <si>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</si>
  <si>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</si>
  <si>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</si>
  <si>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</si>
  <si>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</si>
  <si>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</si>
  <si>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</si>
  <si>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</si>
  <si>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</si>
  <si>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</si>
  <si>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</si>
  <si>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</si>
  <si>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</si>
  <si>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</si>
  <si>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</si>
  <si>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</si>
  <si>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</si>
  <si>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</si>
  <si>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</si>
  <si>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</si>
  <si>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</si>
  <si>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</si>
  <si>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</si>
  <si>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</si>
  <si>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</si>
  <si>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</si>
  <si>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</si>
  <si>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</si>
  <si>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</si>
  <si>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</si>
  <si>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</si>
  <si>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</si>
  <si>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</si>
  <si>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</si>
  <si>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</si>
  <si>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</si>
  <si>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</si>
  <si>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</si>
  <si>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</si>
  <si>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</si>
  <si>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</si>
  <si>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</si>
  <si>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</si>
  <si>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</si>
  <si>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</si>
  <si>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</si>
  <si>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</si>
  <si>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</si>
  <si>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</si>
  <si>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</si>
  <si>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</si>
  <si>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</si>
  <si>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</si>
  <si>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</si>
  <si>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</si>
  <si>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</si>
  <si>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</si>
  <si>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</si>
  <si>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</si>
  <si>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</si>
  <si>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</si>
  <si>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</si>
  <si>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</si>
  <si>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</si>
  <si>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</si>
  <si>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</si>
  <si>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</si>
  <si>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</si>
  <si>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</si>
  <si>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</si>
  <si>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</si>
  <si>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</si>
  <si>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</si>
  <si>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</si>
  <si>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</si>
  <si>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</si>
  <si>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</si>
  <si>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</si>
  <si>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</si>
  <si>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</si>
  <si>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</si>
  <si>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</si>
  <si>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</si>
  <si>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</si>
  <si>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</si>
  <si>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</si>
  <si>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</si>
  <si>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</si>
  <si>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</si>
  <si>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</si>
  <si>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</si>
  <si>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</si>
  <si>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</si>
  <si>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</si>
  <si>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</si>
  <si>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</si>
  <si>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</si>
  <si>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</si>
  <si>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</si>
  <si>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</si>
  <si>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</si>
  <si>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</si>
  <si>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</si>
  <si>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</si>
  <si>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</si>
  <si>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</si>
  <si>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</si>
  <si>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</si>
  <si>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</si>
  <si>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</si>
  <si>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</si>
  <si>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</si>
  <si>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</si>
  <si>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</si>
  <si>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</si>
  <si>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</si>
  <si>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</si>
  <si>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</si>
  <si>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</si>
  <si>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</si>
  <si>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</si>
  <si>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</si>
  <si>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</si>
  <si>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</si>
  <si>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</si>
  <si>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</si>
  <si>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</si>
  <si>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</si>
  <si>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</si>
  <si>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</si>
  <si>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</si>
  <si>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</si>
  <si>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</si>
  <si>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</si>
  <si>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</si>
  <si>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</si>
  <si>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</si>
  <si>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</si>
  <si>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</si>
  <si>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</si>
  <si>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</si>
  <si>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</si>
  <si>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</si>
  <si>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</si>
  <si>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</si>
  <si>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</si>
  <si>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</si>
  <si>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</si>
  <si>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</si>
  <si>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</si>
  <si>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</si>
  <si>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</si>
  <si>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</si>
  <si>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</si>
  <si>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</si>
  <si>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</si>
  <si>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</si>
  <si>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</si>
  <si>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</si>
  <si>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</si>
  <si>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</si>
  <si>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</si>
  <si>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</si>
  <si>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</si>
  <si>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</si>
  <si>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</si>
  <si>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</si>
  <si>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</si>
  <si>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</si>
  <si>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</si>
  <si>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</si>
  <si>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</si>
  <si>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</si>
  <si>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</si>
  <si>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</si>
  <si>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</si>
  <si>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</si>
  <si>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</si>
  <si>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</si>
  <si>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</si>
  <si>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</si>
  <si>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</si>
  <si>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</si>
  <si>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</si>
  <si>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</si>
  <si>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</si>
  <si>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</si>
  <si>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</si>
  <si>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</si>
  <si>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</si>
  <si>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</si>
  <si>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</si>
  <si>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</si>
  <si>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</si>
  <si>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</si>
  <si>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</si>
  <si>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</si>
  <si>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</si>
  <si>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</si>
  <si>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</si>
  <si>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</si>
  <si>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</si>
  <si>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</si>
  <si>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</si>
  <si>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</si>
  <si>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</si>
  <si>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</si>
  <si>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</si>
  <si>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</si>
  <si>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</si>
  <si>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</si>
  <si>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</si>
  <si>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</si>
  <si>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</si>
  <si>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</si>
  <si>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</si>
  <si>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</si>
  <si>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</si>
  <si>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</si>
  <si>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</si>
  <si>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</si>
  <si>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</si>
  <si>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</si>
  <si>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</si>
  <si>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</si>
  <si>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</si>
  <si>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</si>
  <si>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</si>
  <si>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</si>
  <si>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</si>
  <si>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</si>
  <si>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</si>
  <si>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</si>
  <si>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</si>
  <si>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</si>
  <si>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</si>
  <si>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</si>
  <si>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</si>
  <si>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</si>
  <si>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</si>
  <si>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</si>
  <si>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</si>
  <si>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</si>
  <si>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</si>
  <si>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</si>
  <si>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</si>
  <si>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</si>
  <si>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</si>
  <si>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</si>
  <si>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</si>
  <si>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</si>
  <si>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</si>
  <si>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</si>
  <si>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</si>
  <si>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</si>
  <si>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</si>
  <si>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</si>
  <si>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</si>
  <si>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</si>
  <si>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</si>
  <si>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</si>
  <si>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</si>
  <si>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</si>
  <si>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</si>
  <si>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</si>
  <si>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</si>
  <si>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</si>
  <si>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</si>
  <si>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</si>
  <si>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</si>
  <si>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</si>
  <si>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</si>
  <si>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</si>
  <si>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</si>
  <si>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</si>
  <si>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</si>
  <si>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</si>
  <si>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</si>
  <si>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</si>
  <si>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</si>
  <si>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</si>
  <si>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</si>
  <si>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</si>
  <si>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</si>
  <si>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</si>
  <si>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</si>
  <si>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</si>
  <si>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</si>
  <si>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</si>
  <si>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</si>
  <si>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</si>
  <si>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</si>
  <si>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</si>
  <si>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</si>
  <si>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</si>
  <si>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</si>
  <si>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</si>
  <si>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</si>
  <si>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</si>
  <si>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</si>
  <si>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</si>
  <si>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</si>
  <si>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</si>
  <si>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</si>
  <si>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</si>
  <si>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</si>
  <si>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</si>
  <si>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</si>
  <si>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</si>
  <si>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</si>
  <si>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</si>
  <si>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</si>
  <si>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</si>
  <si>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</si>
  <si>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</si>
  <si>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</si>
  <si>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</si>
  <si>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</si>
  <si>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</si>
  <si>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</si>
  <si>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</si>
  <si>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</si>
  <si>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</si>
  <si>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</si>
  <si>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</si>
  <si>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</si>
  <si>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</si>
  <si>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</si>
  <si>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</si>
  <si>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</si>
  <si>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</si>
  <si>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</si>
  <si>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</si>
  <si>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</si>
  <si>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</si>
  <si>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</si>
  <si>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</si>
  <si>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</si>
  <si>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</si>
  <si>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</si>
  <si>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</si>
  <si>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</si>
  <si>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</si>
  <si>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</si>
  <si>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</si>
  <si>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</si>
  <si>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</si>
  <si>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</si>
  <si>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</si>
  <si>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</si>
  <si>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</si>
  <si>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</si>
  <si>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</si>
  <si>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</si>
  <si>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</si>
  <si>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</si>
  <si>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</si>
  <si>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</si>
  <si>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</si>
  <si>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</si>
  <si>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</si>
  <si>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</si>
  <si>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</si>
  <si>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</si>
  <si>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</si>
  <si>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</si>
  <si>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</si>
  <si>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</si>
  <si>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</si>
  <si>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</si>
  <si>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</si>
  <si>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</si>
  <si>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</si>
  <si>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</si>
  <si>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</si>
  <si>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</si>
  <si>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</si>
  <si>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</si>
  <si>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</si>
  <si>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</si>
  <si>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</si>
  <si>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</si>
  <si>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</si>
  <si>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</si>
  <si>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</si>
  <si>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</si>
  <si>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</si>
  <si>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</si>
  <si>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</si>
  <si>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</si>
  <si>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</si>
  <si>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</si>
  <si>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</si>
  <si>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</si>
  <si>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</si>
  <si>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</si>
  <si>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</si>
  <si>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</si>
  <si>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</si>
  <si>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</si>
  <si>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</si>
  <si>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</si>
  <si>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</si>
  <si>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</si>
  <si>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</si>
  <si>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</si>
  <si>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</si>
  <si>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</si>
  <si>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</si>
  <si>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</si>
  <si>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</si>
  <si>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</si>
  <si>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</si>
  <si>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</si>
  <si>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</si>
  <si>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</si>
  <si>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</si>
  <si>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</si>
  <si>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</si>
  <si>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</si>
  <si>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</si>
  <si>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</si>
  <si>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</si>
  <si>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</si>
  <si>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</si>
  <si>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</si>
  <si>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</si>
  <si>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</si>
  <si>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</si>
  <si>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</si>
  <si>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</si>
  <si>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</si>
  <si>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</si>
  <si>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</si>
  <si>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</si>
  <si>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</si>
  <si>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</si>
  <si>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</si>
  <si>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</si>
  <si>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</si>
  <si>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</si>
  <si>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</si>
  <si>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</si>
  <si>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</si>
  <si>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</si>
  <si>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</si>
  <si>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</si>
  <si>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</si>
  <si>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</si>
  <si>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</si>
  <si>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</si>
  <si>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</si>
  <si>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</si>
  <si>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</si>
  <si>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</si>
  <si>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</si>
  <si>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</si>
  <si>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</si>
  <si>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</si>
  <si>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</si>
  <si>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</si>
  <si>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</si>
  <si>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</si>
  <si>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</si>
  <si>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</si>
  <si>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</si>
  <si>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</si>
  <si>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</si>
  <si>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</si>
  <si>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</si>
  <si>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</si>
  <si>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</si>
  <si>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</si>
  <si>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</si>
  <si>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</si>
  <si>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</si>
  <si>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</si>
  <si>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</si>
  <si>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</si>
  <si>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</si>
  <si>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</si>
  <si>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</si>
  <si>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</si>
  <si>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</si>
  <si>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</si>
  <si>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</si>
  <si>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</si>
  <si>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</si>
  <si>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</si>
  <si>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</si>
  <si>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</si>
  <si>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</si>
  <si>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</si>
  <si>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</si>
  <si>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</si>
  <si>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</si>
  <si>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</si>
  <si>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</si>
  <si>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</si>
  <si>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</si>
  <si>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</si>
  <si>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</si>
  <si>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</si>
  <si>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</si>
  <si>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</si>
  <si>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</si>
  <si>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</si>
  <si>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</si>
  <si>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</si>
  <si>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</si>
  <si>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</si>
  <si>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</si>
  <si>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</si>
  <si>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</si>
  <si>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</si>
  <si>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</si>
  <si>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</si>
  <si>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</si>
  <si>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</si>
  <si>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</si>
  <si>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</si>
  <si>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</si>
  <si>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</si>
  <si>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</si>
  <si>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</si>
  <si>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</si>
  <si>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</si>
  <si>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</si>
  <si>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</si>
  <si>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</si>
  <si>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</si>
  <si>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</si>
  <si>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</si>
  <si>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</si>
  <si>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</si>
  <si>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</si>
  <si>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</si>
  <si>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</si>
  <si>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</si>
  <si>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</si>
  <si>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</si>
  <si>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</si>
  <si>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</si>
  <si>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</si>
  <si>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</si>
  <si>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</si>
  <si>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</si>
  <si>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</si>
  <si>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</si>
  <si>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</si>
  <si>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</si>
  <si>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</si>
  <si>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</si>
  <si>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</si>
  <si>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</si>
  <si>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</si>
  <si>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</si>
  <si>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</si>
  <si>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</si>
  <si>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</si>
  <si>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</si>
  <si>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</si>
  <si>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</si>
  <si>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</si>
  <si>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</si>
  <si>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</si>
  <si>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</si>
  <si>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</si>
  <si>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</si>
  <si>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</si>
  <si>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</si>
  <si>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</si>
  <si>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</si>
  <si>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</si>
  <si>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</si>
  <si>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</si>
  <si>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</si>
  <si>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</si>
  <si>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</si>
  <si>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</si>
  <si>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</si>
  <si>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</si>
  <si>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</si>
  <si>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</si>
  <si>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</si>
  <si>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</si>
  <si>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</si>
  <si>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</si>
  <si>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</si>
  <si>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</si>
  <si>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</si>
  <si>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</si>
  <si>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</si>
  <si>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</si>
  <si>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</si>
  <si>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</si>
  <si>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</si>
  <si>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</si>
  <si>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</si>
  <si>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</si>
  <si>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</si>
  <si>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</si>
  <si>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</si>
  <si>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</si>
  <si>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</si>
  <si>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</si>
  <si>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</si>
  <si>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</si>
  <si>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</si>
  <si>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</si>
  <si>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</si>
  <si>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</si>
  <si>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</si>
  <si>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</si>
  <si>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</si>
  <si>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</si>
  <si>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</si>
  <si>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</si>
  <si>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</si>
  <si>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</si>
  <si>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</si>
  <si>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</si>
  <si>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</si>
  <si>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</si>
  <si>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</si>
  <si>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</si>
  <si>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</si>
  <si>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</si>
  <si>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</si>
  <si>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</si>
  <si>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</si>
  <si>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</si>
  <si>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</si>
  <si>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</si>
  <si>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</si>
  <si>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</si>
  <si>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</si>
  <si>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</si>
  <si>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</si>
  <si>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</si>
  <si>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</si>
  <si>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</si>
  <si>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</si>
  <si>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</si>
  <si>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</si>
  <si>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</si>
  <si>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</si>
  <si>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</si>
  <si>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</si>
  <si>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</si>
  <si>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</si>
  <si>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</si>
  <si>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</si>
  <si>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</si>
  <si>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</si>
  <si>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</si>
  <si>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</si>
  <si>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</si>
  <si>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</si>
  <si>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</si>
  <si>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</si>
  <si>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</si>
  <si>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</si>
  <si>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</si>
  <si>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</si>
  <si>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</si>
  <si>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</si>
  <si>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</si>
  <si>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</si>
  <si>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</si>
  <si>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</si>
  <si>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</si>
  <si>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</si>
  <si>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</si>
  <si>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</si>
  <si>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</si>
  <si>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</si>
  <si>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</si>
  <si>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</si>
  <si>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</si>
  <si>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</si>
  <si>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</si>
  <si>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</si>
  <si>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</si>
  <si>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</si>
  <si>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</si>
  <si>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</si>
  <si>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</si>
  <si>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</si>
  <si>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</si>
  <si>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</si>
  <si>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</si>
  <si>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</si>
  <si>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</si>
  <si>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</si>
  <si>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</si>
  <si>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</si>
  <si>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</si>
  <si>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</si>
  <si>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</si>
  <si>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</si>
  <si>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</si>
  <si>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</si>
  <si>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</si>
  <si>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</si>
  <si>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</si>
  <si>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</si>
  <si>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</si>
  <si>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</si>
  <si>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</si>
  <si>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</si>
  <si>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</si>
  <si>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</si>
  <si>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</si>
  <si>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</si>
  <si>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</si>
  <si>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</si>
  <si>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</si>
  <si>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</si>
  <si>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</si>
  <si>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</si>
  <si>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</si>
  <si>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</si>
  <si>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</si>
  <si>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</si>
  <si>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</si>
  <si>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</si>
  <si>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</si>
  <si>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</si>
  <si>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</si>
  <si>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</si>
  <si>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</si>
  <si>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</si>
  <si>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</si>
  <si>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</si>
  <si>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</si>
  <si>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</si>
  <si>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</si>
  <si>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</si>
  <si>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</si>
  <si>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</si>
  <si>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</si>
  <si>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</si>
  <si>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</si>
  <si>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</si>
  <si>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</si>
  <si>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</si>
  <si>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</si>
  <si>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</si>
  <si>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</si>
  <si>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</si>
  <si>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</si>
  <si>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</si>
  <si>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</si>
  <si>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</si>
  <si>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</si>
  <si>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</si>
  <si>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</si>
  <si>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</si>
  <si>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</si>
  <si>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</si>
  <si>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</si>
  <si>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</si>
  <si>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</si>
  <si>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</si>
  <si>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</si>
  <si>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</si>
  <si>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</si>
  <si>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</si>
  <si>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</si>
  <si>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</si>
  <si>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</si>
  <si>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</si>
  <si>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</si>
  <si>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</si>
  <si>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</si>
  <si>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</si>
  <si>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</si>
  <si>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</si>
  <si>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</si>
  <si>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</si>
  <si>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</si>
  <si>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</si>
  <si>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</si>
  <si>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</si>
  <si>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</si>
  <si>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</si>
  <si>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</si>
  <si>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</si>
  <si>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</si>
  <si>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</si>
  <si>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</si>
  <si>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</si>
  <si>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</si>
  <si>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</si>
  <si>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</si>
  <si>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</si>
  <si>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</si>
  <si>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</si>
  <si>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</si>
  <si>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</si>
  <si>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</si>
  <si>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</si>
  <si>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</si>
  <si>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</si>
  <si>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</si>
  <si>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</si>
  <si>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</si>
  <si>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</si>
  <si>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</si>
  <si>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</si>
  <si>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</si>
  <si>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</si>
  <si>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</si>
  <si>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</si>
  <si>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</si>
  <si>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</si>
  <si>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</si>
  <si>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</si>
  <si>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</si>
  <si>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</si>
  <si>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</si>
  <si>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</si>
  <si>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</si>
  <si>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</si>
  <si>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</si>
  <si>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</si>
  <si>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</si>
  <si>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</si>
  <si>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</si>
  <si>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</si>
  <si>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</si>
  <si>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</si>
  <si>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</si>
  <si>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</si>
  <si>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</si>
  <si>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</si>
  <si>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</si>
  <si>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</si>
  <si>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</si>
  <si>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</si>
  <si>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</si>
  <si>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</si>
  <si>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</si>
  <si>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</si>
  <si>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</si>
  <si>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</si>
  <si>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</si>
  <si>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</si>
  <si>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</si>
  <si>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</si>
  <si>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</si>
  <si>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</si>
  <si>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</si>
  <si>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</si>
  <si>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</si>
  <si>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</si>
  <si>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</si>
  <si>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</si>
  <si>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</si>
  <si>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</si>
  <si>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</si>
  <si>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</si>
  <si>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</si>
  <si>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</si>
  <si>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</si>
  <si>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</si>
  <si>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</si>
  <si>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</si>
  <si>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</si>
  <si>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</si>
  <si>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</si>
  <si>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</si>
  <si>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</si>
  <si>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</si>
  <si>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</si>
  <si>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</si>
  <si>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</si>
  <si>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</si>
  <si>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</si>
  <si>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</si>
  <si>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</si>
  <si>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</si>
  <si>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</si>
  <si>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</si>
  <si>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</si>
  <si>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</si>
  <si>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</si>
  <si>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</si>
  <si>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</si>
  <si>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</si>
  <si>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</si>
  <si>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</si>
  <si>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</si>
  <si>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</si>
  <si>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</si>
  <si>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</si>
  <si>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</si>
  <si>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</si>
  <si>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</si>
  <si>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</si>
  <si>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</si>
  <si>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</si>
  <si>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</si>
  <si>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</si>
  <si>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</si>
  <si>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</si>
  <si>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</si>
  <si>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</si>
  <si>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</si>
  <si>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</si>
  <si>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</si>
  <si>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</si>
  <si>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</si>
  <si>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</si>
  <si>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</si>
  <si>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</si>
  <si>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</si>
  <si>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</si>
  <si>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</si>
  <si>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</si>
  <si>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</si>
  <si>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</si>
  <si>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</si>
  <si>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</si>
  <si>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</si>
  <si>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</si>
  <si>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</si>
  <si>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</si>
  <si>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</si>
  <si>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</si>
  <si>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</si>
  <si>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</si>
  <si>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</si>
  <si>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</si>
  <si>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</si>
  <si>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</si>
  <si>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</si>
  <si>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</si>
  <si>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</si>
  <si>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</si>
  <si>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</si>
  <si>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</si>
  <si>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</si>
  <si>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</si>
  <si>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</si>
  <si>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</si>
  <si>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</si>
  <si>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</si>
  <si>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</si>
  <si>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</si>
  <si>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</si>
  <si>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</si>
  <si>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</si>
  <si>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</si>
  <si>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</si>
  <si>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</si>
  <si>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</si>
  <si>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</si>
  <si>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</si>
  <si>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</si>
  <si>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</si>
  <si>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</si>
  <si>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</si>
  <si>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</si>
  <si>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</si>
  <si>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</si>
  <si>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</si>
  <si>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</si>
  <si>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</si>
  <si>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</si>
  <si>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</si>
  <si>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</si>
  <si>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</si>
  <si>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</si>
  <si>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</si>
  <si>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</si>
  <si>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</si>
  <si>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</si>
  <si>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</si>
  <si>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</si>
  <si>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</si>
  <si>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</si>
  <si>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</si>
  <si>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</si>
  <si>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</si>
  <si>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</si>
  <si>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</si>
  <si>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</si>
  <si>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</si>
  <si>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</si>
  <si>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</si>
  <si>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</si>
  <si>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</si>
  <si>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</si>
  <si>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</si>
  <si>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</si>
  <si>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</si>
  <si>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</si>
  <si>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</si>
  <si>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</si>
  <si>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</si>
  <si>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</si>
  <si>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</si>
  <si>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</si>
  <si>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</si>
  <si>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</si>
  <si>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</si>
  <si>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</si>
  <si>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</si>
  <si>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</si>
  <si>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</si>
  <si>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</si>
  <si>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</si>
  <si>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</si>
  <si>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</si>
  <si>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</si>
  <si>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</si>
  <si>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</si>
  <si>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</si>
  <si>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</si>
  <si>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</si>
  <si>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</si>
  <si>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</si>
  <si>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</si>
  <si>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</si>
  <si>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</si>
  <si>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</si>
  <si>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</si>
  <si>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</si>
  <si>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</si>
  <si>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</si>
  <si>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</si>
  <si>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</si>
  <si>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</si>
  <si>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</si>
  <si>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</si>
  <si>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</si>
  <si>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</si>
  <si>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</si>
  <si>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</si>
  <si>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</si>
  <si>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</si>
  <si>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</si>
  <si>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</si>
  <si>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</si>
  <si>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</si>
  <si>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</si>
  <si>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</si>
  <si>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</si>
  <si>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</si>
  <si>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</si>
  <si>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</si>
  <si>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</si>
  <si>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</si>
  <si>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</si>
  <si>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</si>
  <si>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</si>
  <si>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</si>
  <si>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</si>
  <si>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</si>
  <si>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</si>
  <si>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</si>
  <si>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</si>
  <si>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</si>
  <si>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</si>
  <si>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</si>
  <si>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</si>
  <si>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</si>
  <si>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</si>
  <si>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</si>
  <si>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</si>
  <si>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</si>
  <si>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</si>
  <si>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</si>
  <si>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</si>
  <si>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</si>
  <si>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</si>
  <si>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</si>
  <si>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</si>
  <si>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</si>
  <si>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</si>
  <si>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</si>
  <si>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</si>
  <si>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</si>
  <si>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</si>
  <si>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</si>
  <si>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</si>
  <si>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</si>
  <si>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</si>
  <si>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</si>
  <si>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</si>
  <si>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</si>
  <si>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</si>
  <si>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</si>
  <si>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</si>
  <si>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</si>
  <si>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</si>
  <si>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</si>
  <si>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</si>
  <si>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</si>
  <si>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</si>
  <si>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</si>
  <si>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</si>
  <si>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</si>
  <si>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</si>
  <si>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</si>
  <si>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</si>
  <si>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</si>
  <si>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</si>
  <si>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</si>
  <si>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</si>
  <si>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</si>
  <si>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</si>
  <si>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</si>
  <si>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</si>
  <si>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</si>
  <si>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</si>
  <si>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</si>
  <si>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</si>
  <si>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</si>
  <si>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</si>
  <si>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</si>
  <si>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</si>
  <si>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</si>
  <si>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</si>
  <si>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</si>
  <si>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</si>
  <si>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</si>
  <si>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</si>
  <si>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</si>
  <si>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</si>
  <si>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</si>
  <si>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</si>
  <si>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</si>
  <si>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</si>
  <si>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</si>
  <si>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</si>
  <si>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</si>
  <si>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</si>
  <si>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</si>
  <si>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</si>
  <si>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</si>
  <si>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</si>
  <si>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</si>
  <si>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</si>
  <si>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</si>
  <si>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</si>
  <si>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</si>
  <si>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</si>
  <si>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</si>
  <si>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</si>
  <si>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</si>
  <si>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</si>
  <si>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</si>
  <si>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</si>
  <si>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</si>
  <si>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</si>
  <si>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</si>
  <si>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</si>
  <si>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</si>
  <si>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</si>
  <si>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</si>
  <si>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</si>
  <si>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</si>
  <si>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</si>
  <si>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</si>
  <si>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</si>
  <si>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</si>
  <si>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</si>
  <si>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</si>
  <si>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</si>
  <si>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</si>
  <si>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</si>
  <si>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</si>
  <si>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</si>
  <si>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</si>
  <si>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</si>
  <si>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</si>
  <si>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</si>
  <si>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</si>
  <si>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</si>
  <si>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</si>
  <si>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</si>
  <si>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</si>
  <si>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</si>
  <si>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</si>
  <si>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</si>
  <si>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</si>
  <si>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</si>
  <si>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</si>
  <si>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</si>
  <si>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</si>
  <si>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</si>
  <si>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</si>
  <si>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</si>
  <si>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</si>
  <si>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</si>
  <si>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</si>
  <si>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</si>
  <si>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</si>
  <si>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</si>
  <si>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</si>
  <si>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</si>
  <si>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</si>
  <si>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</si>
  <si>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</si>
  <si>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</si>
  <si>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</si>
  <si>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</si>
  <si>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</si>
  <si>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</si>
  <si>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</si>
  <si>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</si>
  <si>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</si>
  <si>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</si>
  <si>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</si>
  <si>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</si>
  <si>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</si>
  <si>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</si>
  <si>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</si>
  <si>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</si>
  <si>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</si>
  <si>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</si>
  <si>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</si>
  <si>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</si>
  <si>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</si>
  <si>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</si>
  <si>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</si>
  <si>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</si>
  <si>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</si>
  <si>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</si>
  <si>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</si>
  <si>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</si>
  <si>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</si>
  <si>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</si>
  <si>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</si>
  <si>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</si>
  <si>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</si>
  <si>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</si>
  <si>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</si>
  <si>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</si>
  <si>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</si>
  <si>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</si>
  <si>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</si>
  <si>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</si>
  <si>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</si>
  <si>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</si>
  <si>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</si>
  <si>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</si>
  <si>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</si>
  <si>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</si>
  <si>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</si>
  <si>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</si>
  <si>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</si>
  <si>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</si>
  <si>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</si>
  <si>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</si>
  <si>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</si>
  <si>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</si>
  <si>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</si>
  <si>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</si>
  <si>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</si>
  <si>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</si>
  <si>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</si>
  <si>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</si>
  <si>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</si>
  <si>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</si>
  <si>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</si>
  <si>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</si>
  <si>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</si>
  <si>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</si>
  <si>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</si>
  <si>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</si>
  <si>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</si>
  <si>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</si>
  <si>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</si>
  <si>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</si>
  <si>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</si>
  <si>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</si>
  <si>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</si>
  <si>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</si>
  <si>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</si>
  <si>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</si>
  <si>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</si>
  <si>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</si>
  <si>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</si>
  <si>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</si>
  <si>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</si>
  <si>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</si>
  <si>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</si>
  <si>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</si>
  <si>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</si>
  <si>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</si>
  <si>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</si>
  <si>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</si>
  <si>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</si>
  <si>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</si>
  <si>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</si>
  <si>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</si>
  <si>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</si>
  <si>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</si>
  <si>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</si>
  <si>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</si>
  <si>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</si>
  <si>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</si>
  <si>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</si>
  <si>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</si>
  <si>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</si>
  <si>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</si>
  <si>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</si>
  <si>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</si>
  <si>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</si>
  <si>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</si>
  <si>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</si>
  <si>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</si>
  <si>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</si>
  <si>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</si>
  <si>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</si>
  <si>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</si>
  <si>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</si>
  <si>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</si>
  <si>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</si>
  <si>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</si>
  <si>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</si>
  <si>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</si>
  <si>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</si>
  <si>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</si>
  <si>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</si>
  <si>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</si>
  <si>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</si>
  <si>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</si>
  <si>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</si>
  <si>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</si>
  <si>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</si>
  <si>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</si>
  <si>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</si>
  <si>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</si>
  <si>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</si>
  <si>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</si>
  <si>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</si>
  <si>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</si>
  <si>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</si>
  <si>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</si>
  <si>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</si>
  <si>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</si>
  <si>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</si>
  <si>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</si>
  <si>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</si>
  <si>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</si>
  <si>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</si>
  <si>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</si>
  <si>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</si>
  <si>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</si>
  <si>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</si>
  <si>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</si>
  <si>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</si>
  <si>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</si>
  <si>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</si>
  <si>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</si>
  <si>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</si>
  <si>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</si>
  <si>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</si>
  <si>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</si>
  <si>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</si>
  <si>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</si>
  <si>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</si>
  <si>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</si>
  <si>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</si>
  <si>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</si>
  <si>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</si>
  <si>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</si>
  <si>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</si>
  <si>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</si>
  <si>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</si>
  <si>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</si>
  <si>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</si>
  <si>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</si>
  <si>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</si>
  <si>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</si>
  <si>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</si>
  <si>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</si>
  <si>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</si>
  <si>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</si>
  <si>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</si>
  <si>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</si>
  <si>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</si>
  <si>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</si>
  <si>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</si>
  <si>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</si>
  <si>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</si>
  <si>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</si>
  <si>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</si>
  <si>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</si>
  <si>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</si>
  <si>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</si>
  <si>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</si>
  <si>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</si>
  <si>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</si>
  <si>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</si>
  <si>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</si>
  <si>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</si>
  <si>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</si>
  <si>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</si>
  <si>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</si>
  <si>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</si>
  <si>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</si>
  <si>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</si>
  <si>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</si>
  <si>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</si>
  <si>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</si>
  <si>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</si>
  <si>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</si>
  <si>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</si>
  <si>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</si>
  <si>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</si>
  <si>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</si>
  <si>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</si>
  <si>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</si>
  <si>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</si>
  <si>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</si>
  <si>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</si>
  <si>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</si>
  <si>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</si>
  <si>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</si>
  <si>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</si>
  <si>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</si>
  <si>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</si>
  <si>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</si>
  <si>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</si>
  <si>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</si>
  <si>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</si>
  <si>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</si>
  <si>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</si>
  <si>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</si>
  <si>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</si>
  <si>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</si>
  <si>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</si>
  <si>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</si>
  <si>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</si>
  <si>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</si>
  <si>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</si>
  <si>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</si>
  <si>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</si>
  <si>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</si>
  <si>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</si>
  <si>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</si>
  <si>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</si>
  <si>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</si>
  <si>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</si>
  <si>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</si>
  <si>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</si>
  <si>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</si>
  <si>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</si>
  <si>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</si>
  <si>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</si>
  <si>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</si>
  <si>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</si>
  <si>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</si>
  <si>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</si>
  <si>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</si>
  <si>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</si>
  <si>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</si>
  <si>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</si>
  <si>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</si>
  <si>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</si>
  <si>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</si>
  <si>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</si>
  <si>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</si>
  <si>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</si>
  <si>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</si>
  <si>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</si>
  <si>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</si>
  <si>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</si>
  <si>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</si>
  <si>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</si>
  <si>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</si>
  <si>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</si>
  <si>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</si>
  <si>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</si>
  <si>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</si>
  <si>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</si>
  <si>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</si>
  <si>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</si>
  <si>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</si>
  <si>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</si>
  <si>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</si>
  <si>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</si>
  <si>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</si>
  <si>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</si>
  <si>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</si>
  <si>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</si>
  <si>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</si>
  <si>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</si>
  <si>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</si>
  <si>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</si>
  <si>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</si>
  <si>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</si>
  <si>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</si>
  <si>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</si>
  <si>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</si>
  <si>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</si>
  <si>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</si>
  <si>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</si>
  <si>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</si>
  <si>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</si>
  <si>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</si>
  <si>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</si>
  <si>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</si>
  <si>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</si>
  <si>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</si>
  <si>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</si>
  <si>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</si>
  <si>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</si>
  <si>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</si>
  <si>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</si>
  <si>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</si>
  <si>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</si>
  <si>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</si>
  <si>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</si>
  <si>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</si>
  <si>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</si>
  <si>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</si>
  <si>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</si>
  <si>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</si>
  <si>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</si>
  <si>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</si>
  <si>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</si>
  <si>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</si>
  <si>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</si>
  <si>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</si>
  <si>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</si>
  <si>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</si>
  <si>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</si>
  <si>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</si>
  <si>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</si>
  <si>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</si>
  <si>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</si>
  <si>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</si>
  <si>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</si>
  <si>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</si>
  <si>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</si>
  <si>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</si>
  <si>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</si>
  <si>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</si>
  <si>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</si>
  <si>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</si>
  <si>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</si>
  <si>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</si>
  <si>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</si>
  <si>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</si>
  <si>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</si>
  <si>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</si>
  <si>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</si>
  <si>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</si>
  <si>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</si>
  <si>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</si>
  <si>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</si>
  <si>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</si>
  <si>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</si>
  <si>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</si>
  <si>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</si>
  <si>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</si>
  <si>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</si>
  <si>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</si>
  <si>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</si>
  <si>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</si>
  <si>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</si>
  <si>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</si>
  <si>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</si>
  <si>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</si>
  <si>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</si>
  <si>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</si>
  <si>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</si>
  <si>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</si>
  <si>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</si>
  <si>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</si>
  <si>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</si>
  <si>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</si>
  <si>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</si>
  <si>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</si>
  <si>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</si>
  <si>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</si>
  <si>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</si>
  <si>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</si>
  <si>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</si>
  <si>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</si>
  <si>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</si>
  <si>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</si>
  <si>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</si>
  <si>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</si>
  <si>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</si>
  <si>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</si>
  <si>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</si>
  <si>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</si>
  <si>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</si>
  <si>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</si>
  <si>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</si>
  <si>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</si>
  <si>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</si>
  <si>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</si>
  <si>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</si>
  <si>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</si>
  <si>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</si>
  <si>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</si>
  <si>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</si>
  <si>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</si>
  <si>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</si>
  <si>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</si>
  <si>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</si>
  <si>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</si>
  <si>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</si>
  <si>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</si>
  <si>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</si>
  <si>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</si>
  <si>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</si>
  <si>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</si>
  <si>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</si>
  <si>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</si>
  <si>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</si>
  <si>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</si>
  <si>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</si>
  <si>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</si>
  <si>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</si>
  <si>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</si>
  <si>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</si>
  <si>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</si>
  <si>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</si>
  <si>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</si>
  <si>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</si>
  <si>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</si>
  <si>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</si>
  <si>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</si>
  <si>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</si>
  <si>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</si>
  <si>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</si>
  <si>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</si>
  <si>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</si>
  <si>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</si>
  <si>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</si>
  <si>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</si>
  <si>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</si>
  <si>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</si>
  <si>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</si>
  <si>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</si>
  <si>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</si>
  <si>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</si>
  <si>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</si>
  <si>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</si>
  <si>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</si>
  <si>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</si>
  <si>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</si>
  <si>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</si>
  <si>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</si>
  <si>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</si>
  <si>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</si>
  <si>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</si>
  <si>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</si>
  <si>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</si>
  <si>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</si>
  <si>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</si>
  <si>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</si>
  <si>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</si>
  <si>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</si>
  <si>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</si>
  <si>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</si>
  <si>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</si>
  <si>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</si>
  <si>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</si>
  <si>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</si>
  <si>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</si>
  <si>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</si>
  <si>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</si>
  <si>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</si>
  <si>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</si>
  <si>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</si>
  <si>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</si>
  <si>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</si>
  <si>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</si>
  <si>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</si>
  <si>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</si>
  <si>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</si>
  <si>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</si>
  <si>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</si>
  <si>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</si>
  <si>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</si>
  <si>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</si>
  <si>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</si>
  <si>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</si>
  <si>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</si>
  <si>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</si>
  <si>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</si>
  <si>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</si>
  <si>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</si>
  <si>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</si>
  <si>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</si>
  <si>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</si>
  <si>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</si>
  <si>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</si>
  <si>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</si>
  <si>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</si>
  <si>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</si>
  <si>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</si>
  <si>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</si>
  <si>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</si>
  <si>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</si>
  <si>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</si>
  <si>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</si>
  <si>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</si>
  <si>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</si>
  <si>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</si>
  <si>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</si>
  <si>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</si>
  <si>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</si>
  <si>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</si>
  <si>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</si>
  <si>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</si>
  <si>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</si>
  <si>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</si>
  <si>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</si>
  <si>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</si>
  <si>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</si>
  <si>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</si>
  <si>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</si>
  <si>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</si>
  <si>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</si>
  <si>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</si>
  <si>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</si>
  <si>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</si>
  <si>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</si>
  <si>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</si>
  <si>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</si>
  <si>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</si>
  <si>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</si>
  <si>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</si>
  <si>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</si>
  <si>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</si>
  <si>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</si>
  <si>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</si>
  <si>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</si>
  <si>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</si>
  <si>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</si>
  <si>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</si>
  <si>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</si>
  <si>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</si>
  <si>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</si>
  <si>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</si>
  <si>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</si>
  <si>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</si>
  <si>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</si>
  <si>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</si>
  <si>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</si>
  <si>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</si>
  <si>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</si>
  <si>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</si>
  <si>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</si>
  <si>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</si>
  <si>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</si>
  <si>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</si>
  <si>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</si>
  <si>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</si>
  <si>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</si>
  <si>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</si>
  <si>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</si>
  <si>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</si>
  <si>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</si>
  <si>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</si>
  <si>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</si>
  <si>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</si>
  <si>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</si>
  <si>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</si>
  <si>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</si>
  <si>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</si>
  <si>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</si>
  <si>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</si>
  <si>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</si>
  <si>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</si>
  <si>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</si>
  <si>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</si>
  <si>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</si>
  <si>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</si>
  <si>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</si>
  <si>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</si>
  <si>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</si>
  <si>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</si>
  <si>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</si>
  <si>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</si>
  <si>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</si>
  <si>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</si>
  <si>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</si>
  <si>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</si>
  <si>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</si>
  <si>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</si>
  <si>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</si>
  <si>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</si>
  <si>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</si>
  <si>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</si>
  <si>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</si>
  <si>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</si>
  <si>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</si>
  <si>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</si>
  <si>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</si>
  <si>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</si>
  <si>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</si>
  <si>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</si>
  <si>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</si>
  <si>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</si>
  <si>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</si>
  <si>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</si>
  <si>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</si>
  <si>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</si>
  <si>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</si>
  <si>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</si>
  <si>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</si>
  <si>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</si>
  <si>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</si>
  <si>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</si>
  <si>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</si>
  <si>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</si>
  <si>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</si>
  <si>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</si>
  <si>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</si>
  <si>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</si>
  <si>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</si>
  <si>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</si>
  <si>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</si>
  <si>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</si>
  <si>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</si>
  <si>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</si>
  <si>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</si>
  <si>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</si>
  <si>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</si>
  <si>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</si>
  <si>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</si>
  <si>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</si>
  <si>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</si>
  <si>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</si>
  <si>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</si>
  <si>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</si>
  <si>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</si>
  <si>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</si>
  <si>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</si>
  <si>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</si>
  <si>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</si>
  <si>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</si>
  <si>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</si>
  <si>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</si>
  <si>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</si>
  <si>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</si>
  <si>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</si>
  <si>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</si>
  <si>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</si>
  <si>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</si>
  <si>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</si>
  <si>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</si>
  <si>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</si>
  <si>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</si>
  <si>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</si>
  <si>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</si>
  <si>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</si>
  <si>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</si>
  <si>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</si>
  <si>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</si>
  <si>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</si>
  <si>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</si>
  <si>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</si>
  <si>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</si>
  <si>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</si>
  <si>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</si>
  <si>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</si>
  <si>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</si>
  <si>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</si>
  <si>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</si>
  <si>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</si>
  <si>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</si>
  <si>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</si>
  <si>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</si>
  <si>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</si>
  <si>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</si>
  <si>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</si>
  <si>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</si>
  <si>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</si>
  <si>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</si>
  <si>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</si>
  <si>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</si>
  <si>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</si>
  <si>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</si>
  <si>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</si>
  <si>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</si>
  <si>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</si>
  <si>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</si>
  <si>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</si>
  <si>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</si>
  <si>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</si>
  <si>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</si>
  <si>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</si>
  <si>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</si>
  <si>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</si>
  <si>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</si>
  <si>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</si>
  <si>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</si>
  <si>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</si>
  <si>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</si>
  <si>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</si>
  <si>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</si>
  <si>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</si>
  <si>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</si>
  <si>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</si>
  <si>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</si>
  <si>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</si>
  <si>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</si>
  <si>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</si>
  <si>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</si>
  <si>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</si>
  <si>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</si>
  <si>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</si>
  <si>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</si>
  <si>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</si>
  <si>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</si>
  <si>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</si>
  <si>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</si>
  <si>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</si>
  <si>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</si>
  <si>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</si>
  <si>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</si>
  <si>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</si>
  <si>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</si>
  <si>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</si>
  <si>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</si>
  <si>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</si>
  <si>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</si>
  <si>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</si>
  <si>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</si>
  <si>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</si>
  <si>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</si>
  <si>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</si>
  <si>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</si>
  <si>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</si>
  <si>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</si>
  <si>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</si>
  <si>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</si>
  <si>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</si>
  <si>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</si>
  <si>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</si>
  <si>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</si>
  <si>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</si>
  <si>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</si>
  <si>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</si>
  <si>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</si>
  <si>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</si>
  <si>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</si>
  <si>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</si>
  <si>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</si>
  <si>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</si>
  <si>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</si>
  <si>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</si>
  <si>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</si>
  <si>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</si>
  <si>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</si>
  <si>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</si>
  <si>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</si>
  <si>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</si>
  <si>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</si>
  <si>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</si>
  <si>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</si>
  <si>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</si>
  <si>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</si>
  <si>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</si>
  <si>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</si>
  <si>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</si>
  <si>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</si>
  <si>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</si>
  <si>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</si>
  <si>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</si>
  <si>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</si>
  <si>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</si>
  <si>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</si>
  <si>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</si>
  <si>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</si>
  <si>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</si>
  <si>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</si>
  <si>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</si>
  <si>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</si>
  <si>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</si>
  <si>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</si>
  <si>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</si>
  <si>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</si>
  <si>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</si>
  <si>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</si>
  <si>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</si>
  <si>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</si>
  <si>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</si>
  <si>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</si>
  <si>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</si>
  <si>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</si>
  <si>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</si>
  <si>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</si>
  <si>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</si>
  <si>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</si>
  <si>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</si>
  <si>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</si>
  <si>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</si>
  <si>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</si>
  <si>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</si>
  <si>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</si>
  <si>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</si>
  <si>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</si>
  <si>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</si>
  <si>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</si>
  <si>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</si>
  <si>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</si>
  <si>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</si>
  <si>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</si>
  <si>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</si>
  <si>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</si>
  <si>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</si>
  <si>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</si>
  <si>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</si>
  <si>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</si>
  <si>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</si>
  <si>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</si>
  <si>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</si>
  <si>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</si>
  <si>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</si>
  <si>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</si>
  <si>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</si>
  <si>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</si>
  <si>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</si>
  <si>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</si>
  <si>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</si>
  <si>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</si>
  <si>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</si>
  <si>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</si>
  <si>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</si>
  <si>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</si>
  <si>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</si>
  <si>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</si>
  <si>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</si>
  <si>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</si>
  <si>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</si>
  <si>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</si>
  <si>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</si>
  <si>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</si>
  <si>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</si>
  <si>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</si>
  <si>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</si>
  <si>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</si>
  <si>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</si>
  <si>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</si>
  <si>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</si>
  <si>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</si>
  <si>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</si>
  <si>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</si>
  <si>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</si>
  <si>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</si>
  <si>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</si>
  <si>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</si>
  <si>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</si>
  <si>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</si>
  <si>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</si>
  <si>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</si>
  <si>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</si>
  <si>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</si>
  <si>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</si>
  <si>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</si>
  <si>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</si>
  <si>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</si>
  <si>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</si>
  <si>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</si>
  <si>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</si>
  <si>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</si>
  <si>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</si>
  <si>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</si>
  <si>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</si>
  <si>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</si>
  <si>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</si>
  <si>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</si>
  <si>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</si>
  <si>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</si>
  <si>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</si>
  <si>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</si>
  <si>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</si>
  <si>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</si>
  <si>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</si>
  <si>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</si>
  <si>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</si>
  <si>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</si>
  <si>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</si>
  <si>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</si>
  <si>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</si>
  <si>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</si>
  <si>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</si>
  <si>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</si>
  <si>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</si>
  <si>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</si>
  <si>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</si>
  <si>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</si>
  <si>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</si>
  <si>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</si>
  <si>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</si>
  <si>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</si>
  <si>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</si>
  <si>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</si>
  <si>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</si>
  <si>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</si>
  <si>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</si>
  <si>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</si>
  <si>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</si>
  <si>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</si>
  <si>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</si>
  <si>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</si>
  <si>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</si>
  <si>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</si>
  <si>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</si>
  <si>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</si>
  <si>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</si>
  <si>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</si>
  <si>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</si>
  <si>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</si>
  <si>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</si>
  <si>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</si>
  <si>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</si>
  <si>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</si>
  <si>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</si>
  <si>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</si>
  <si>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</si>
  <si>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</si>
  <si>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</si>
  <si>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</si>
  <si>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</si>
  <si>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</si>
  <si>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</si>
  <si>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</si>
  <si>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</si>
  <si>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</si>
  <si>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</si>
  <si>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</si>
  <si>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</si>
  <si>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</si>
  <si>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</si>
  <si>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</si>
  <si>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</si>
  <si>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</si>
  <si>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</si>
  <si>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</si>
  <si>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</si>
  <si>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</si>
  <si>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</si>
  <si>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</si>
  <si>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</si>
  <si>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</si>
  <si>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</si>
  <si>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</si>
  <si>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</si>
  <si>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</si>
  <si>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</si>
  <si>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</si>
  <si>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</si>
  <si>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</si>
  <si>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</si>
  <si>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</si>
  <si>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</si>
  <si>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</si>
  <si>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</si>
  <si>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</si>
  <si>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</si>
  <si>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</si>
  <si>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</si>
  <si>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</si>
  <si>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</si>
  <si>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</si>
  <si>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</si>
  <si>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</si>
  <si>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</si>
  <si>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</si>
  <si>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</si>
  <si>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</si>
  <si>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</si>
  <si>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</si>
  <si>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</si>
  <si>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</si>
  <si>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</si>
  <si>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</si>
  <si>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</si>
  <si>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</si>
  <si>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</si>
  <si>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</si>
  <si>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</si>
  <si>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</si>
  <si>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</si>
  <si>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</si>
  <si>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</si>
  <si>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</si>
  <si>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</si>
  <si>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</si>
  <si>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</si>
  <si>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</si>
  <si>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</si>
  <si>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</si>
  <si>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</si>
  <si>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</si>
  <si>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</si>
  <si>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</si>
  <si>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</si>
  <si>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</si>
  <si>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</si>
  <si>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</si>
  <si>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</si>
  <si>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</si>
  <si>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</si>
  <si>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</si>
  <si>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</si>
  <si>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</si>
  <si>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</si>
  <si>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</si>
  <si>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</si>
  <si>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</si>
  <si>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</si>
  <si>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</si>
  <si>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</si>
  <si>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</si>
  <si>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</si>
  <si>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</si>
  <si>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</si>
  <si>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</si>
  <si>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</si>
  <si>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</si>
  <si>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</si>
  <si>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</si>
  <si>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</si>
  <si>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</si>
  <si>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</si>
  <si>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</si>
  <si>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</si>
  <si>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</si>
  <si>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</si>
  <si>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</si>
  <si>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</si>
  <si>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</si>
  <si>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</si>
  <si>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</si>
  <si>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</si>
  <si>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</si>
  <si>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</si>
  <si>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</si>
  <si>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</si>
  <si>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</si>
  <si>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</si>
  <si>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</si>
  <si>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</si>
  <si>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</si>
  <si>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</si>
  <si>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</si>
  <si>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</si>
  <si>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</si>
  <si>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</si>
  <si>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</si>
  <si>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</si>
  <si>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</si>
  <si>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</si>
  <si>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</si>
  <si>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</si>
  <si>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</si>
  <si>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</si>
  <si>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</si>
  <si>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</si>
  <si>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</si>
  <si>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</si>
  <si>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</si>
  <si>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</si>
  <si>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</si>
  <si>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</si>
  <si>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</si>
  <si>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</si>
  <si>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</si>
  <si>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</si>
  <si>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</si>
  <si>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</si>
  <si>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</si>
  <si>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</si>
  <si>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</si>
  <si>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</si>
  <si>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</si>
  <si>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</si>
  <si>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</si>
  <si>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</si>
  <si>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</si>
  <si>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</si>
  <si>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</si>
  <si>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</si>
  <si>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</si>
  <si>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</si>
  <si>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</si>
  <si>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</si>
  <si>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</si>
  <si>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</si>
  <si>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</si>
  <si>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</si>
  <si>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</si>
  <si>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</si>
  <si>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</si>
  <si>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</si>
  <si>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</si>
  <si>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</si>
  <si>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</si>
  <si>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</si>
  <si>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</si>
  <si>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</si>
  <si>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</si>
  <si>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</si>
  <si>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</si>
  <si>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</si>
  <si>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</si>
  <si>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</si>
  <si>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</si>
  <si>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</si>
  <si>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</si>
  <si>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</si>
  <si>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</si>
  <si>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</si>
  <si>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</si>
  <si>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</si>
  <si>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</si>
  <si>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</si>
  <si>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</si>
  <si>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</si>
  <si>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</si>
  <si>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</si>
  <si>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</si>
  <si>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</si>
  <si>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</si>
  <si>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</si>
  <si>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</si>
  <si>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</si>
  <si>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</si>
  <si>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</si>
  <si>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</si>
  <si>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</si>
  <si>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</si>
  <si>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</si>
  <si>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</si>
  <si>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</si>
  <si>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</si>
  <si>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</si>
  <si>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</si>
  <si>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</si>
  <si>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</si>
  <si>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</si>
  <si>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</si>
  <si>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</si>
  <si>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</si>
  <si>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</si>
  <si>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</si>
  <si>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</si>
  <si>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</si>
  <si>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</si>
  <si>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</si>
  <si>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</si>
  <si>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</si>
  <si>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</si>
  <si>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</si>
  <si>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</si>
  <si>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</si>
  <si>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</si>
  <si>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</si>
  <si>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</si>
  <si>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</si>
  <si>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</si>
  <si>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</si>
  <si>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</si>
  <si>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</si>
  <si>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</si>
  <si>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</si>
  <si>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</si>
  <si>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</si>
  <si>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</si>
  <si>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</si>
  <si>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</si>
  <si>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</si>
  <si>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</si>
  <si>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</si>
  <si>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</si>
  <si>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</si>
  <si>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</si>
  <si>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</si>
  <si>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</si>
  <si>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</si>
  <si>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</si>
  <si>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</si>
  <si>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</si>
  <si>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</si>
  <si>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</si>
  <si>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</si>
  <si>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</si>
  <si>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</si>
  <si>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</si>
  <si>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</si>
  <si>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</si>
  <si>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</si>
  <si>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</si>
  <si>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</si>
  <si>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</si>
  <si>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</si>
  <si>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</si>
  <si>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</si>
  <si>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</si>
  <si>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</si>
  <si>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</si>
  <si>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</si>
  <si>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</si>
  <si>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</si>
  <si>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</si>
  <si>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</si>
  <si>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</si>
  <si>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</si>
  <si>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</si>
  <si>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</si>
  <si>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</si>
  <si>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</si>
  <si>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</si>
  <si>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</si>
  <si>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</si>
  <si>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</si>
  <si>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</si>
  <si>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</si>
  <si>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</si>
  <si>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</si>
  <si>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</si>
  <si>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</si>
  <si>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</si>
  <si>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</si>
  <si>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</si>
  <si>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</si>
  <si>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</si>
  <si>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</si>
  <si>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</si>
  <si>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</si>
  <si>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</si>
  <si>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</si>
  <si>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</si>
  <si>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</si>
  <si>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</si>
  <si>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</si>
  <si>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</si>
  <si>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</si>
  <si>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</si>
  <si>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</si>
  <si>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</si>
  <si>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</si>
  <si>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</si>
  <si>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</si>
  <si>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</si>
  <si>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</si>
  <si>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</si>
  <si>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</si>
  <si>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</si>
  <si>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</si>
  <si>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</si>
  <si>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</si>
  <si>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</si>
  <si>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</si>
  <si>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</si>
  <si>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</si>
  <si>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</si>
  <si>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</si>
  <si>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</si>
  <si>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</si>
  <si>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</si>
  <si>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</si>
  <si>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</si>
  <si>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</si>
  <si>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</si>
  <si>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</si>
  <si>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</si>
  <si>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</si>
  <si>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</si>
  <si>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</si>
  <si>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</si>
  <si>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</si>
  <si>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</si>
  <si>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</si>
  <si>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</si>
  <si>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</si>
  <si>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</si>
  <si>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</si>
  <si>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</si>
  <si>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</si>
  <si>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</si>
  <si>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</si>
  <si>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</si>
  <si>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</si>
  <si>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</si>
  <si>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</si>
  <si>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</si>
  <si>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</si>
  <si>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</si>
  <si>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</si>
  <si>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</si>
  <si>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</si>
  <si>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</si>
  <si>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</si>
  <si>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</si>
  <si>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</si>
  <si>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</si>
  <si>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</si>
  <si>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</si>
  <si>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</si>
  <si>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</si>
  <si>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</si>
  <si>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</si>
  <si>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</si>
  <si>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</si>
  <si>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</si>
  <si>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</si>
  <si>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</si>
  <si>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</si>
  <si>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</si>
  <si>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</si>
  <si>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</si>
  <si>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</si>
  <si>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</si>
  <si>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</si>
  <si>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</si>
  <si>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</si>
  <si>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</si>
  <si>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</si>
  <si>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</si>
  <si>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</si>
  <si>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</si>
  <si>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</si>
  <si>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</si>
  <si>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</si>
  <si>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</si>
  <si>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</si>
  <si>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</si>
  <si>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</si>
  <si>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</si>
  <si>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</si>
  <si>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</si>
  <si>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</si>
  <si>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</si>
  <si>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</si>
  <si>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</si>
  <si>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</si>
  <si>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</si>
  <si>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</si>
  <si>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</si>
  <si>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</si>
  <si>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</si>
  <si>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</si>
  <si>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</si>
  <si>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</si>
  <si>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</si>
  <si>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</si>
  <si>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</si>
  <si>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</si>
  <si>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</si>
  <si>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</si>
  <si>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</si>
  <si>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</si>
  <si>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</si>
  <si>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</si>
  <si>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</si>
  <si>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</si>
  <si>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</si>
  <si>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</si>
  <si>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</si>
  <si>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</si>
  <si>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</si>
  <si>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</si>
  <si>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</si>
  <si>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</si>
  <si>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</si>
  <si>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</si>
  <si>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</si>
  <si>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</si>
  <si>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</si>
  <si>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</si>
  <si>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</si>
  <si>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</si>
  <si>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</si>
  <si>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</si>
  <si>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</si>
  <si>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</si>
  <si>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</si>
  <si>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</si>
  <si>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</si>
  <si>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</si>
  <si>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</si>
  <si>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</si>
  <si>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</si>
  <si>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</si>
  <si>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</si>
  <si>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</si>
  <si>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</si>
  <si>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</si>
  <si>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</si>
  <si>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</si>
  <si>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</si>
  <si>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</si>
  <si>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</si>
  <si>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</si>
  <si>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</si>
  <si>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</si>
  <si>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</si>
  <si>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</si>
  <si>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</si>
  <si>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</si>
  <si>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</si>
  <si>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</si>
  <si>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</si>
  <si>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</si>
  <si>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</si>
  <si>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</si>
  <si>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</si>
  <si>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</si>
  <si>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</si>
  <si>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</si>
  <si>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</si>
  <si>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</si>
  <si>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</si>
  <si>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</si>
  <si>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</si>
  <si>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</si>
  <si>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</si>
  <si>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</si>
  <si>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</si>
  <si>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</si>
  <si>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</si>
  <si>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</si>
  <si>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</si>
  <si>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</si>
  <si>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</si>
  <si>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</si>
  <si>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</si>
  <si>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</si>
  <si>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</si>
  <si>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</si>
  <si>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</si>
  <si>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</si>
  <si>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</si>
  <si>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</si>
  <si>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</si>
  <si>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</si>
  <si>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</si>
  <si>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</si>
  <si>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</si>
  <si>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</si>
  <si>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</si>
  <si>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</si>
  <si>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</si>
  <si>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</si>
  <si>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</si>
  <si>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</si>
  <si>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</si>
  <si>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</si>
  <si>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</si>
  <si>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</si>
  <si>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</si>
  <si>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</si>
  <si>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</si>
  <si>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</si>
  <si>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</si>
  <si>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</si>
  <si>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</si>
  <si>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</si>
  <si>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</si>
  <si>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</si>
  <si>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</si>
  <si>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</si>
  <si>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</si>
  <si>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</si>
  <si>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</si>
  <si>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</si>
  <si>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</si>
  <si>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</si>
  <si>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</si>
  <si>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</si>
  <si>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</si>
  <si>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</si>
  <si>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</si>
  <si>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</si>
  <si>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</si>
  <si>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</si>
  <si>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</si>
  <si>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</si>
  <si>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</si>
  <si>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</si>
  <si>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</si>
  <si>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</si>
  <si>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</si>
  <si>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</si>
  <si>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</si>
  <si>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</si>
  <si>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</si>
  <si>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</si>
  <si>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</si>
  <si>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</si>
  <si>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</si>
  <si>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</si>
  <si>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</si>
  <si>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</si>
  <si>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</si>
  <si>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</si>
  <si>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</si>
  <si>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</si>
  <si>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</si>
  <si>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</si>
  <si>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</si>
  <si>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</si>
  <si>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</si>
  <si>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</si>
  <si>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</si>
  <si>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</si>
  <si>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</si>
  <si>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</si>
  <si>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</si>
  <si>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</si>
  <si>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</si>
  <si>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</si>
  <si>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</si>
  <si>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</si>
  <si>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</si>
  <si>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</si>
  <si>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</si>
  <si>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</si>
  <si>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</si>
  <si>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</si>
  <si>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</si>
  <si>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</si>
  <si>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</si>
  <si>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</si>
  <si>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</si>
  <si>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</si>
  <si>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</si>
  <si>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</si>
  <si>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</si>
  <si>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</si>
  <si>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</si>
  <si>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</si>
  <si>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</si>
  <si>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</si>
  <si>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</si>
  <si>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</si>
  <si>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</si>
  <si>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</si>
  <si>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</si>
  <si>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</si>
  <si>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</si>
  <si>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</si>
  <si>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</si>
  <si>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</si>
  <si>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</si>
  <si>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</si>
  <si>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</si>
  <si>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</si>
  <si>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</si>
  <si>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</si>
  <si>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</si>
  <si>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</si>
  <si>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</si>
  <si>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</si>
  <si>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</si>
  <si>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</si>
  <si>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</si>
  <si>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</si>
  <si>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</si>
  <si>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</si>
  <si>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</si>
  <si>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</si>
  <si>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</si>
  <si>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</si>
  <si>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</si>
  <si>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</si>
  <si>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</si>
  <si>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</si>
  <si>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</si>
  <si>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</si>
  <si>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</si>
  <si>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</si>
  <si>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</si>
  <si>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</si>
  <si>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</si>
  <si>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</si>
  <si>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</si>
  <si>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</si>
  <si>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</si>
  <si>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</si>
  <si>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</si>
  <si>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</si>
  <si>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</si>
  <si>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</si>
  <si>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</si>
  <si>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</si>
  <si>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</si>
  <si>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</si>
  <si>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</si>
  <si>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</si>
  <si>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</si>
  <si>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</si>
  <si>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</si>
  <si>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</si>
  <si>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</si>
  <si>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</si>
  <si>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</si>
  <si>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</si>
  <si>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</si>
  <si>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</si>
  <si>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</si>
  <si>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</si>
  <si>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</si>
  <si>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</si>
  <si>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</si>
  <si>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</si>
  <si>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</si>
  <si>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</si>
  <si>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</si>
  <si>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</si>
  <si>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</si>
  <si>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</si>
  <si>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</si>
  <si>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</si>
  <si>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</si>
  <si>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</si>
  <si>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</si>
  <si>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</si>
  <si>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</si>
  <si>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</si>
  <si>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</si>
  <si>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</si>
  <si>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</si>
  <si>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</si>
  <si>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</si>
  <si>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</si>
  <si>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</si>
  <si>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</si>
  <si>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</si>
  <si>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</si>
  <si>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</si>
  <si>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</si>
  <si>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</si>
  <si>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</si>
  <si>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</si>
  <si>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</si>
  <si>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</si>
  <si>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</si>
  <si>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</si>
  <si>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</si>
  <si>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</si>
  <si>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</si>
  <si>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</si>
  <si>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</si>
  <si>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</si>
  <si>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</si>
  <si>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</si>
  <si>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</si>
  <si>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</si>
  <si>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</si>
  <si>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</si>
  <si>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</si>
  <si>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</si>
  <si>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</si>
  <si>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</si>
  <si>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</si>
  <si>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</si>
  <si>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</si>
  <si>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</si>
  <si>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</si>
  <si>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</si>
  <si>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</si>
  <si>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</si>
  <si>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</si>
  <si>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</si>
  <si>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</si>
  <si>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</si>
  <si>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</si>
  <si>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</si>
  <si>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</si>
  <si>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</si>
  <si>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</si>
  <si>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</si>
  <si>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</si>
  <si>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</si>
  <si>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</si>
  <si>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</si>
  <si>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</si>
  <si>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</si>
  <si>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</si>
  <si>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</si>
  <si>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</si>
  <si>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</si>
  <si>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</si>
  <si>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</si>
  <si>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</si>
  <si>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</si>
  <si>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</si>
  <si>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</si>
  <si>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</si>
  <si>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</si>
  <si>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</si>
  <si>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</si>
  <si>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</si>
  <si>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</si>
  <si>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</si>
  <si>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</si>
  <si>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</si>
  <si>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</si>
  <si>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</si>
  <si>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</si>
  <si>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</si>
  <si>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</si>
  <si>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</si>
  <si>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</si>
  <si>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</si>
  <si>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</si>
  <si>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</si>
  <si>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</si>
  <si>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</si>
  <si>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</si>
  <si>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</si>
  <si>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</si>
  <si>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</si>
  <si>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</si>
  <si>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</si>
  <si>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</si>
  <si>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</si>
  <si>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</si>
  <si>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</si>
  <si>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</si>
  <si>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</si>
  <si>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</si>
  <si>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</si>
  <si>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</si>
  <si>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</si>
  <si>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</si>
  <si>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</si>
  <si>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</si>
  <si>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</si>
  <si>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</si>
  <si>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</si>
  <si>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</si>
  <si>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</si>
  <si>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</si>
  <si>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</si>
  <si>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</si>
  <si>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</si>
  <si>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</si>
  <si>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</si>
  <si>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</si>
  <si>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</si>
  <si>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</si>
  <si>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</si>
  <si>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</si>
  <si>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</si>
  <si>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</si>
  <si>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</si>
  <si>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</si>
  <si>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</si>
  <si>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</si>
  <si>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</si>
  <si>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</si>
  <si>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</si>
  <si>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</si>
  <si>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</si>
  <si>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</si>
  <si>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</si>
  <si>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</si>
  <si>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</si>
  <si>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</si>
  <si>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</si>
  <si>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</si>
  <si>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</si>
  <si>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</si>
  <si>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</si>
  <si>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</si>
  <si>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</si>
  <si>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</si>
  <si>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</si>
  <si>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</si>
  <si>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</si>
  <si>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</si>
  <si>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</si>
  <si>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</si>
  <si>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</si>
  <si>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</si>
  <si>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</si>
  <si>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</si>
  <si>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</si>
  <si>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</si>
  <si>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</si>
  <si>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</si>
  <si>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</si>
  <si>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</si>
  <si>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</si>
  <si>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</si>
  <si>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</si>
  <si>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</si>
  <si>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</si>
  <si>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</si>
  <si>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</si>
  <si>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</si>
  <si>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</si>
  <si>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</si>
  <si>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</si>
  <si>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</si>
  <si>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</si>
  <si>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</si>
  <si>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</si>
  <si>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</si>
  <si>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</si>
  <si>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</si>
  <si>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</si>
  <si>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</si>
  <si>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</si>
  <si>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</si>
  <si>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</si>
  <si>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</si>
  <si>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</si>
  <si>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</si>
  <si>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</si>
  <si>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</si>
  <si>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</si>
  <si>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</si>
  <si>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</si>
  <si>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</si>
  <si>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</si>
  <si>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</si>
  <si>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</si>
  <si>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</si>
  <si>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</si>
  <si>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</si>
  <si>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</si>
  <si>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</si>
  <si>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</si>
  <si>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</si>
  <si>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</si>
  <si>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</si>
  <si>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</si>
  <si>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</si>
  <si>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</si>
  <si>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</si>
  <si>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</si>
  <si>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</si>
  <si>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</si>
  <si>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</si>
  <si>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</si>
  <si>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</si>
  <si>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</si>
  <si>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</si>
  <si>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</si>
  <si>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</si>
  <si>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</si>
  <si>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</si>
  <si>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</si>
  <si>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</si>
  <si>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</si>
  <si>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</si>
  <si>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</si>
  <si>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</si>
  <si>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</si>
  <si>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</si>
  <si>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</si>
  <si>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</si>
  <si>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</si>
  <si>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</si>
  <si>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</si>
  <si>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</si>
  <si>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</si>
  <si>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</si>
  <si>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</si>
  <si>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</si>
  <si>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</si>
  <si>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</si>
  <si>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</si>
  <si>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</si>
  <si>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</si>
  <si>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</si>
  <si>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</si>
  <si>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</si>
  <si>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</si>
  <si>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</si>
  <si>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</si>
  <si>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</si>
  <si>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</si>
  <si>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</si>
  <si>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</si>
  <si>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</si>
  <si>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</si>
  <si>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</si>
  <si>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</si>
  <si>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</si>
  <si>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</si>
  <si>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</si>
  <si>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</si>
  <si>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</si>
  <si>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</si>
  <si>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</si>
  <si>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</si>
  <si>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</si>
  <si>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</si>
  <si>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</si>
  <si>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</si>
  <si>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</si>
  <si>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</si>
  <si>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</si>
  <si>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</si>
  <si>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</si>
  <si>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</si>
  <si>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</si>
  <si>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</si>
  <si>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</si>
  <si>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</si>
  <si>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</si>
  <si>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</si>
  <si>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</si>
  <si>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</si>
  <si>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</si>
  <si>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</si>
  <si>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</si>
  <si>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</si>
  <si>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</si>
  <si>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</si>
  <si>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</si>
  <si>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</si>
  <si>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</si>
  <si>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</si>
  <si>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</si>
  <si>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</si>
  <si>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</si>
  <si>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</si>
  <si>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</si>
  <si>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</si>
  <si>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</si>
  <si>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</si>
  <si>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</si>
  <si>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</si>
  <si>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</si>
  <si>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</si>
  <si>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</si>
  <si>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</si>
  <si>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</si>
  <si>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</si>
  <si>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</si>
  <si>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</si>
  <si>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</si>
  <si>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</si>
  <si>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</si>
  <si>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</si>
  <si>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</si>
  <si>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</si>
  <si>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</si>
  <si>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</si>
  <si>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</si>
  <si>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</si>
  <si>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</si>
  <si>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</si>
  <si>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</si>
  <si>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</si>
  <si>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</si>
  <si>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</si>
  <si>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</si>
  <si>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</si>
  <si>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</si>
  <si>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</si>
  <si>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</si>
  <si>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</si>
  <si>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</si>
  <si>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</si>
  <si>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</si>
  <si>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</si>
  <si>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</si>
  <si>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</si>
  <si>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</si>
  <si>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</si>
  <si>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</si>
  <si>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</si>
  <si>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</si>
  <si>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</si>
  <si>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</si>
  <si>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</si>
  <si>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</si>
  <si>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</si>
  <si>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</si>
  <si>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</si>
  <si>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</si>
  <si>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</si>
  <si>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</si>
  <si>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</si>
  <si>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</si>
  <si>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</si>
  <si>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</si>
  <si>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</si>
  <si>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</si>
  <si>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</si>
  <si>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</si>
  <si>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</si>
  <si>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</si>
  <si>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</si>
  <si>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</si>
  <si>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</si>
  <si>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</si>
  <si>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</si>
  <si>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</si>
  <si>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</si>
  <si>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</si>
  <si>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</si>
  <si>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</si>
  <si>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</si>
  <si>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</si>
  <si>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</si>
  <si>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</si>
  <si>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</si>
  <si>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</si>
  <si>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</si>
  <si>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</si>
  <si>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</si>
  <si>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</si>
  <si>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</si>
  <si>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</si>
  <si>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</si>
  <si>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</si>
  <si>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</si>
  <si>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</si>
  <si>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</si>
  <si>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</si>
  <si>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</si>
  <si>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</si>
  <si>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</si>
  <si>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</si>
  <si>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</si>
  <si>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</si>
  <si>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</si>
  <si>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</si>
  <si>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</si>
  <si>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</si>
  <si>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</si>
  <si>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</si>
  <si>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</si>
  <si>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</si>
  <si>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</si>
  <si>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</si>
  <si>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</si>
  <si>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</si>
  <si>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</si>
  <si>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</si>
  <si>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</si>
  <si>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</si>
  <si>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</si>
  <si>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</si>
  <si>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</si>
  <si>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</si>
  <si>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</si>
  <si>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</si>
  <si>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</si>
  <si>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</si>
  <si>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</si>
  <si>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</si>
  <si>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</si>
  <si>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</si>
  <si>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</si>
  <si>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</si>
  <si>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</si>
  <si>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</si>
  <si>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</si>
  <si>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</si>
  <si>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</si>
  <si>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</si>
  <si>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</si>
  <si>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</si>
  <si>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</si>
  <si>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</si>
  <si>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</si>
  <si>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</si>
  <si>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</si>
  <si>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</si>
  <si>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</si>
  <si>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</si>
  <si>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</si>
  <si>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</si>
  <si>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</si>
  <si>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</si>
  <si>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</si>
  <si>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</si>
  <si>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</si>
  <si>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</si>
  <si>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</si>
  <si>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</si>
  <si>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</si>
  <si>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</si>
  <si>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</si>
  <si>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</si>
  <si>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</si>
  <si>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</si>
  <si>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</si>
  <si>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</si>
  <si>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</si>
  <si>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</si>
  <si>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</si>
  <si>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</si>
  <si>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</si>
  <si>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</si>
  <si>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</si>
  <si>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</si>
  <si>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</si>
  <si>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</si>
  <si>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</si>
  <si>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</si>
  <si>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</si>
  <si>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</si>
  <si>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</si>
  <si>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</si>
  <si>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</si>
  <si>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</si>
  <si>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</si>
  <si>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</si>
  <si>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</si>
  <si>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</si>
  <si>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</si>
  <si>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</si>
  <si>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</si>
  <si>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</si>
  <si>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</si>
  <si>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</si>
  <si>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</si>
  <si>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</si>
  <si>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</si>
  <si>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</si>
  <si>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</si>
  <si>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</si>
  <si>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</si>
  <si>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</si>
  <si>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</si>
  <si>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</si>
  <si>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</si>
  <si>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</si>
  <si>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</si>
  <si>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</si>
  <si>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</si>
  <si>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</si>
  <si>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</si>
  <si>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</si>
  <si>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</si>
  <si>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</si>
  <si>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</si>
  <si>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</si>
  <si>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</si>
  <si>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</si>
  <si>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</si>
  <si>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</si>
  <si>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</si>
  <si>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</si>
  <si>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</si>
  <si>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</si>
  <si>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</si>
  <si>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</si>
  <si>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</si>
  <si>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</si>
  <si>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</si>
  <si>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</si>
  <si>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</si>
  <si>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</si>
  <si>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</si>
  <si>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</si>
  <si>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</si>
  <si>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</si>
  <si>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</si>
  <si>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</si>
  <si>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</si>
  <si>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</si>
  <si>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</si>
  <si>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</si>
  <si>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</si>
  <si>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</si>
  <si>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</si>
  <si>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</si>
  <si>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</si>
  <si>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</si>
  <si>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</si>
  <si>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</si>
  <si>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</si>
  <si>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</si>
  <si>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</si>
  <si>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</si>
  <si>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</si>
  <si>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</si>
  <si>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</si>
  <si>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</si>
  <si>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</si>
  <si>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</si>
  <si>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</si>
  <si>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</si>
  <si>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</si>
  <si>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</si>
  <si>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</si>
  <si>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</si>
  <si>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</si>
  <si>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</si>
  <si>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</si>
  <si>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</si>
  <si>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</si>
  <si>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</si>
  <si>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</si>
  <si>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</si>
  <si>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</si>
  <si>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</si>
  <si>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</si>
  <si>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</si>
  <si>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</si>
  <si>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</si>
  <si>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</si>
  <si>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</si>
  <si>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</si>
  <si>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</si>
  <si>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</si>
  <si>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</si>
  <si>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</si>
  <si>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</si>
  <si>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</si>
  <si>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</si>
  <si>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</si>
  <si>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</si>
  <si>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</si>
  <si>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</si>
  <si>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</si>
  <si>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</si>
  <si>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</si>
  <si>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</si>
  <si>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</si>
  <si>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</si>
  <si>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</si>
  <si>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</si>
  <si>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</si>
  <si>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</si>
  <si>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</si>
  <si>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</si>
  <si>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</si>
  <si>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</si>
  <si>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</si>
  <si>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</si>
  <si>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</si>
  <si>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</si>
  <si>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</si>
  <si>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</si>
  <si>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</si>
  <si>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</si>
  <si>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</si>
  <si>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</si>
  <si>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</si>
  <si>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</si>
  <si>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</si>
  <si>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</si>
  <si>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</si>
  <si>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</si>
  <si>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</si>
  <si>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</si>
  <si>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</si>
  <si>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</si>
  <si>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</si>
  <si>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</si>
  <si>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</si>
  <si>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</si>
  <si>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</si>
  <si>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</si>
  <si>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</si>
  <si>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</si>
  <si>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</si>
  <si>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</si>
  <si>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</si>
  <si>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</si>
  <si>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</si>
  <si>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</si>
  <si>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</si>
  <si>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</si>
  <si>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</si>
  <si>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</si>
  <si>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</si>
  <si>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</si>
  <si>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</si>
  <si>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</si>
  <si>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</si>
  <si>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</si>
  <si>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</si>
  <si>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</si>
  <si>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</si>
  <si>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</si>
  <si>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</si>
  <si>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</si>
  <si>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</si>
  <si>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</si>
  <si>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</si>
  <si>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</si>
  <si>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</si>
  <si>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</si>
  <si>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</si>
  <si>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</si>
  <si>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</si>
  <si>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</si>
  <si>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</si>
  <si>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</si>
  <si>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</si>
  <si>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</si>
  <si>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</si>
  <si>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</si>
  <si>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</si>
  <si>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</si>
  <si>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</si>
  <si>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</si>
  <si>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</si>
  <si>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</si>
  <si>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</si>
  <si>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</si>
  <si>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</si>
  <si>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</si>
  <si>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</si>
  <si>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</si>
  <si>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</si>
  <si>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</si>
  <si>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</si>
  <si>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</si>
  <si>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</si>
  <si>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</si>
  <si>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</si>
  <si>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</si>
  <si>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</si>
  <si>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</si>
  <si>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</si>
  <si>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</si>
  <si>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</si>
  <si>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</si>
  <si>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</si>
  <si>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</si>
  <si>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</si>
  <si>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</si>
  <si>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</si>
  <si>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</si>
  <si>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</si>
  <si>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</si>
  <si>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</si>
  <si>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</si>
  <si>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</si>
  <si>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</si>
  <si>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</si>
  <si>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</si>
  <si>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</si>
  <si>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</si>
  <si>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</si>
  <si>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</si>
  <si>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</si>
  <si>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</si>
  <si>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</si>
  <si>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</si>
  <si>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</si>
  <si>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</si>
  <si>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</si>
  <si>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</si>
  <si>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</si>
  <si>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</si>
  <si>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</si>
  <si>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</si>
  <si>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</si>
  <si>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</si>
  <si>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</si>
  <si>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</si>
  <si>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</si>
  <si>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</si>
  <si>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</si>
  <si>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</si>
  <si>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</si>
  <si>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</si>
  <si>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</si>
  <si>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</si>
  <si>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</si>
  <si>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</si>
  <si>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</si>
  <si>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</si>
  <si>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</si>
  <si>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</si>
  <si>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</si>
  <si>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</si>
  <si>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</si>
  <si>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</si>
  <si>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</si>
  <si>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</si>
  <si>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</si>
  <si>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</si>
  <si>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</si>
  <si>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</si>
  <si>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</si>
  <si>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</si>
  <si>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</si>
  <si>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</si>
  <si>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</si>
  <si>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</si>
  <si>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</si>
  <si>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</si>
  <si>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</si>
  <si>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</si>
  <si>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</si>
  <si>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</si>
  <si>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</si>
  <si>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</si>
  <si>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</si>
  <si>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</si>
  <si>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</si>
  <si>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</si>
  <si>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</si>
  <si>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</si>
  <si>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</si>
  <si>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</si>
  <si>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</si>
  <si>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</si>
  <si>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</si>
  <si>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</si>
  <si>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</si>
  <si>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</si>
  <si>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</si>
  <si>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</si>
  <si>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</si>
  <si>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</si>
  <si>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</si>
  <si>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</si>
  <si>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</si>
  <si>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</si>
  <si>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</si>
  <si>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</si>
  <si>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</si>
  <si>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</si>
  <si>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</si>
  <si>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</si>
  <si>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</si>
  <si>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</si>
  <si>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</si>
  <si>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</si>
  <si>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</si>
  <si>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</si>
  <si>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</si>
  <si>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</si>
  <si>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</si>
  <si>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</si>
  <si>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</si>
  <si>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</si>
  <si>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</si>
  <si>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</si>
  <si>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</si>
  <si>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</si>
  <si>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</si>
  <si>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</si>
  <si>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</si>
  <si>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</si>
  <si>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</si>
  <si>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</si>
  <si>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</si>
  <si>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</si>
  <si>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</si>
  <si>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</si>
  <si>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</si>
  <si>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</si>
  <si>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</si>
  <si>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</si>
  <si>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</si>
  <si>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</si>
  <si>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</si>
  <si>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</si>
  <si>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</si>
  <si>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</si>
  <si>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</si>
  <si>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</si>
  <si>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</si>
  <si>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</si>
  <si>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</si>
  <si>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</si>
  <si>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</si>
  <si>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</si>
  <si>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</si>
  <si>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</si>
  <si>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</si>
  <si>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</si>
  <si>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</si>
  <si>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</si>
  <si>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</si>
  <si>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</si>
  <si>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</si>
  <si>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</si>
  <si>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</si>
  <si>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</si>
  <si>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</si>
  <si>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</si>
  <si>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</si>
  <si>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</si>
  <si>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</si>
  <si>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</si>
  <si>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</si>
  <si>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</si>
  <si>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</si>
  <si>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</si>
  <si>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</si>
  <si>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</si>
  <si>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</si>
  <si>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</si>
  <si>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</si>
  <si>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</si>
  <si>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</si>
  <si>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</si>
  <si>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</si>
  <si>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</si>
  <si>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</si>
  <si>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</si>
  <si>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</si>
  <si>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</si>
  <si>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</si>
  <si>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</si>
  <si>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</si>
  <si>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</si>
  <si>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</si>
  <si>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</si>
  <si>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</si>
  <si>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</si>
  <si>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</si>
  <si>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</si>
  <si>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</si>
  <si>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</si>
  <si>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</si>
  <si>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</si>
  <si>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</si>
  <si>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</si>
  <si>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</si>
  <si>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</si>
  <si>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</si>
  <si>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</si>
  <si>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</si>
  <si>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</si>
  <si>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</si>
  <si>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</si>
  <si>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</si>
  <si>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</si>
  <si>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</si>
  <si>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</si>
  <si>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</si>
  <si>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</si>
  <si>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</si>
  <si>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</si>
  <si>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</si>
  <si>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</si>
  <si>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</si>
  <si>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</si>
  <si>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</si>
  <si>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</si>
  <si>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</si>
  <si>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</si>
  <si>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</si>
  <si>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</si>
  <si>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</si>
  <si>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</si>
  <si>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</si>
  <si>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</si>
  <si>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</si>
  <si>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</si>
  <si>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</si>
  <si>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</si>
  <si>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</si>
  <si>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</si>
  <si>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</si>
  <si>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</si>
  <si>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</si>
  <si>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</si>
  <si>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</si>
  <si>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</si>
  <si>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</si>
  <si>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</si>
  <si>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</si>
  <si>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</si>
  <si>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</si>
  <si>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</si>
  <si>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</si>
  <si>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</si>
  <si>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</si>
  <si>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</si>
  <si>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</si>
  <si>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</si>
  <si>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</si>
  <si>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</si>
  <si>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</si>
  <si>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</si>
  <si>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</si>
  <si>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</si>
  <si>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</si>
  <si>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</si>
  <si>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</si>
  <si>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</si>
  <si>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</si>
  <si>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</si>
  <si>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</si>
  <si>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</si>
  <si>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</si>
  <si>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</si>
  <si>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</si>
  <si>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</si>
  <si>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</si>
  <si>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</si>
  <si>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</si>
  <si>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</si>
  <si>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</si>
  <si>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</si>
  <si>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</si>
  <si>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</si>
  <si>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</si>
  <si>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</si>
  <si>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</si>
  <si>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</si>
  <si>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</si>
  <si>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</si>
  <si>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</si>
  <si>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</si>
  <si>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</si>
  <si>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</si>
  <si>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</si>
  <si>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</si>
  <si>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</si>
  <si>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</si>
  <si>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</si>
  <si>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</si>
  <si>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</si>
  <si>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</si>
  <si>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</si>
  <si>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</si>
  <si>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</si>
  <si>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</si>
  <si>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</si>
  <si>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</si>
  <si>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</si>
  <si>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</si>
  <si>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</si>
  <si>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</si>
  <si>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</si>
  <si>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</si>
  <si>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</si>
  <si>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</si>
  <si>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</si>
  <si>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</si>
  <si>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</si>
  <si>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</si>
  <si>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</si>
  <si>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</si>
  <si>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</si>
  <si>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</si>
  <si>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</si>
  <si>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</si>
  <si>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</si>
  <si>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</si>
  <si>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</si>
  <si>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</si>
  <si>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</si>
  <si>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</si>
  <si>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</si>
  <si>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</si>
  <si>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</si>
  <si>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</si>
  <si>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</si>
  <si>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</si>
  <si>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</si>
  <si>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</si>
  <si>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</si>
  <si>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</si>
  <si>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</si>
  <si>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</si>
  <si>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</si>
  <si>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</si>
  <si>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</si>
  <si>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</si>
  <si>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</si>
  <si>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</si>
  <si>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</si>
  <si>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</si>
  <si>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</si>
  <si>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</si>
  <si>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</si>
  <si>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</si>
  <si>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</si>
  <si>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</si>
  <si>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</si>
  <si>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</si>
  <si>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</si>
  <si>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</si>
  <si>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</si>
  <si>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</si>
  <si>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</si>
  <si>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</si>
  <si>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</si>
  <si>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</si>
  <si>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</si>
  <si>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</si>
  <si>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</si>
  <si>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</si>
  <si>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</si>
  <si>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</si>
  <si>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</si>
  <si>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</si>
  <si>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</si>
  <si>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</si>
  <si>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</si>
  <si>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</si>
  <si>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</si>
  <si>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</si>
  <si>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</si>
  <si>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</si>
  <si>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</si>
  <si>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</si>
  <si>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</si>
  <si>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</si>
  <si>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</si>
  <si>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</si>
  <si>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</si>
  <si>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</si>
  <si>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</si>
  <si>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</si>
  <si>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</si>
  <si>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</si>
  <si>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</si>
  <si>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</si>
  <si>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</si>
  <si>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</si>
  <si>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</si>
  <si>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</si>
  <si>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</si>
  <si>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</si>
  <si>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</si>
  <si>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</si>
  <si>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</si>
  <si>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</si>
  <si>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</si>
  <si>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</si>
  <si>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</si>
  <si>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</si>
  <si>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</si>
  <si>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</si>
  <si>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</si>
  <si>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</si>
  <si>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</si>
  <si>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</si>
  <si>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</si>
  <si>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</si>
  <si>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</si>
  <si>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</si>
  <si>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</si>
  <si>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</si>
  <si>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</si>
  <si>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</si>
  <si>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</si>
  <si>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</si>
  <si>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</si>
  <si>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</si>
  <si>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</si>
  <si>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</si>
  <si>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</si>
  <si>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</si>
  <si>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</si>
  <si>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</si>
  <si>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</si>
  <si>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</si>
  <si>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</si>
  <si>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</si>
  <si>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</si>
  <si>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</si>
  <si>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</si>
  <si>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</si>
  <si>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</si>
  <si>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</si>
  <si>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</si>
  <si>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</si>
  <si>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</si>
  <si>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</si>
  <si>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</si>
  <si>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</si>
  <si>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</si>
  <si>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</si>
  <si>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</si>
  <si>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</si>
  <si>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</si>
  <si>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</si>
  <si>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</si>
  <si>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</si>
  <si>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</si>
  <si>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</si>
  <si>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</si>
  <si>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</si>
  <si>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</si>
  <si>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</si>
  <si>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</si>
  <si>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</si>
  <si>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</si>
  <si>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</si>
  <si>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</si>
  <si>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</si>
  <si>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</si>
  <si>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</si>
  <si>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</si>
  <si>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</si>
  <si>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</si>
  <si>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</si>
  <si>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</si>
  <si>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</si>
  <si>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</si>
  <si>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</si>
  <si>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</si>
  <si>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</si>
  <si>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</si>
  <si>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</si>
  <si>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</si>
  <si>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</si>
  <si>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</si>
  <si>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</si>
  <si>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</si>
  <si>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</si>
  <si>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</si>
  <si>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</si>
  <si>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</si>
  <si>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</si>
  <si>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</si>
  <si>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</si>
  <si>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</si>
  <si>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</si>
  <si>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</si>
  <si>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</si>
  <si>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</si>
  <si>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</si>
  <si>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</si>
  <si>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</si>
  <si>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</si>
  <si>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</si>
  <si>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</si>
  <si>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</si>
  <si>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</si>
  <si>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</si>
  <si>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</si>
  <si>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</si>
  <si>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</si>
  <si>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</si>
  <si>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</si>
  <si>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</si>
  <si>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</si>
  <si>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</si>
  <si>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</si>
  <si>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</si>
  <si>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</si>
  <si>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</si>
  <si>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</si>
  <si>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</si>
  <si>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</si>
  <si>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</si>
  <si>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</si>
  <si>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</si>
  <si>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</si>
  <si>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</si>
  <si>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</si>
  <si>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</si>
  <si>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</si>
  <si>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</si>
  <si>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</si>
  <si>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</si>
  <si>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</si>
  <si>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</si>
  <si>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</si>
  <si>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</si>
  <si>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</si>
  <si>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</si>
  <si>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</si>
  <si>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</si>
  <si>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</si>
  <si>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</si>
  <si>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</si>
  <si>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</si>
  <si>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</si>
  <si>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</si>
  <si>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</si>
  <si>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</si>
  <si>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</si>
  <si>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</si>
  <si>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</si>
  <si>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</si>
  <si>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</si>
  <si>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</si>
  <si>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</si>
  <si>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</si>
  <si>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</si>
  <si>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</si>
  <si>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</si>
  <si>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</si>
  <si>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</si>
  <si>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</si>
  <si>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</si>
  <si>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</si>
  <si>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</si>
  <si>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</si>
  <si>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</si>
  <si>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</si>
  <si>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</si>
  <si>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</si>
  <si>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</si>
  <si>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</si>
  <si>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</si>
  <si>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</si>
  <si>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</si>
  <si>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</si>
  <si>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</si>
  <si>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</si>
  <si>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</si>
  <si>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</si>
  <si>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</si>
  <si>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</si>
  <si>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</si>
  <si>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</si>
  <si>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</si>
  <si>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</si>
  <si>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</si>
  <si>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</si>
  <si>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</si>
  <si>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</si>
  <si>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</si>
  <si>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</si>
  <si>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</si>
  <si>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</si>
  <si>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</si>
  <si>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</si>
  <si>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</si>
  <si>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</si>
  <si>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</si>
  <si>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</si>
  <si>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</si>
  <si>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</si>
  <si>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</si>
  <si>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</si>
  <si>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</si>
  <si>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</si>
  <si>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</si>
  <si>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</si>
  <si>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</si>
  <si>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</si>
  <si>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</si>
  <si>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</si>
  <si>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</si>
  <si>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</si>
  <si>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</si>
  <si>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</si>
  <si>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</si>
  <si>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</si>
  <si>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</si>
  <si>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</si>
  <si>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</si>
  <si>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</si>
  <si>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</si>
  <si>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</si>
  <si>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</si>
  <si>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</si>
  <si>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</si>
  <si>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</si>
  <si>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</si>
  <si>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</si>
  <si>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</si>
  <si>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</si>
  <si>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</si>
  <si>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</si>
  <si>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</si>
  <si>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</si>
  <si>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</si>
  <si>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</si>
  <si>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</si>
  <si>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</si>
  <si>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</si>
  <si>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</si>
  <si>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</si>
  <si>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</si>
  <si>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</si>
  <si>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</si>
  <si>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</si>
  <si>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</si>
  <si>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</si>
  <si>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</si>
  <si>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</si>
  <si>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</si>
  <si>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</si>
  <si>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</si>
  <si>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</si>
  <si>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</si>
  <si>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</si>
  <si>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</si>
  <si>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</si>
  <si>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</si>
  <si>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</si>
  <si>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</si>
  <si>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</si>
  <si>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</si>
  <si>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</si>
  <si>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</si>
  <si>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</si>
  <si>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</si>
  <si>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</si>
  <si>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</si>
  <si>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</si>
  <si>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</si>
  <si>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</si>
  <si>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</si>
  <si>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</si>
  <si>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</si>
  <si>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</si>
  <si>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</si>
  <si>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</si>
  <si>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</si>
  <si>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</si>
  <si>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</si>
  <si>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</si>
  <si>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</si>
  <si>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</si>
  <si>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</si>
  <si>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</si>
  <si>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</si>
  <si>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</si>
  <si>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</si>
  <si>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</si>
  <si>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</si>
  <si>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</si>
  <si>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</si>
  <si>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</si>
  <si>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</si>
  <si>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</si>
  <si>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</si>
  <si>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</si>
  <si>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</si>
  <si>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</si>
  <si>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</si>
  <si>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</si>
  <si>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</si>
  <si>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</si>
  <si>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</si>
  <si>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</si>
  <si>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</si>
  <si>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</si>
  <si>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</si>
  <si>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</si>
  <si>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</si>
  <si>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</si>
  <si>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</si>
  <si>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</si>
  <si>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</si>
  <si>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</si>
  <si>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</si>
  <si>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</si>
  <si>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</si>
  <si>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</si>
  <si>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</si>
  <si>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</si>
  <si>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</si>
  <si>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</si>
  <si>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</si>
  <si>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</si>
  <si>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</si>
  <si>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</si>
  <si>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</si>
  <si>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</si>
  <si>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</si>
  <si>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</si>
  <si>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</si>
  <si>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</si>
  <si>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</si>
  <si>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</si>
  <si>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</si>
  <si>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</si>
  <si>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</si>
  <si>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</si>
  <si>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</si>
  <si>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</si>
  <si>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</si>
  <si>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</si>
  <si>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</si>
  <si>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</si>
  <si>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</si>
  <si>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</si>
  <si>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</si>
  <si>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</si>
  <si>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</si>
  <si>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</si>
  <si>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</si>
  <si>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</si>
  <si>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</si>
  <si>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</si>
  <si>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</si>
  <si>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</si>
  <si>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</si>
  <si>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</si>
  <si>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</si>
  <si>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</si>
  <si>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</si>
  <si>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</si>
  <si>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</si>
  <si>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</si>
  <si>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</si>
  <si>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</si>
  <si>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</si>
  <si>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</si>
  <si>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</si>
  <si>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</si>
  <si>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</si>
  <si>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</si>
  <si>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</si>
  <si>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</si>
  <si>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</si>
  <si>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</si>
  <si>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</si>
  <si>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</si>
  <si>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</si>
  <si>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</si>
  <si>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</si>
  <si>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</si>
  <si>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</si>
  <si>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</si>
  <si>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</si>
  <si>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</si>
  <si>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</si>
  <si>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</si>
  <si>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</si>
  <si>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</si>
  <si>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</si>
  <si>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</si>
  <si>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</si>
  <si>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</si>
  <si>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</si>
  <si>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</si>
  <si>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</si>
  <si>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</si>
  <si>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</si>
  <si>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</si>
  <si>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</si>
  <si>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</si>
  <si>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</si>
  <si>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</si>
  <si>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</si>
  <si>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</si>
  <si>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</si>
  <si>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</si>
  <si>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</si>
  <si>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</si>
  <si>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</si>
  <si>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</si>
  <si>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</si>
  <si>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</si>
  <si>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</si>
  <si>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</si>
  <si>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</si>
  <si>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</si>
  <si>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</si>
  <si>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</si>
  <si>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</si>
  <si>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</si>
  <si>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</si>
  <si>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</si>
  <si>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</si>
  <si>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</si>
  <si>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</si>
  <si>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</si>
  <si>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</si>
  <si>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</si>
  <si>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</si>
  <si>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</si>
  <si>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</si>
  <si>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</si>
  <si>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</si>
  <si>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</si>
  <si>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</si>
  <si>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</si>
  <si>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</si>
  <si>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</si>
  <si>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</si>
  <si>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</si>
  <si>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</si>
  <si>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</si>
  <si>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</si>
  <si>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</si>
  <si>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</si>
  <si>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</si>
  <si>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</si>
  <si>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</si>
  <si>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</si>
  <si>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</si>
  <si>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</si>
  <si>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</si>
  <si>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</si>
  <si>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</si>
  <si>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</si>
  <si>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</si>
  <si>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</si>
  <si>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</si>
  <si>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</si>
  <si>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</si>
  <si>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</si>
  <si>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</si>
  <si>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</si>
  <si>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</si>
  <si>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</si>
  <si>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</si>
  <si>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</si>
  <si>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</si>
  <si>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</si>
  <si>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</si>
  <si>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</si>
  <si>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</si>
  <si>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</si>
  <si>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</si>
  <si>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</si>
  <si>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</si>
  <si>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</si>
  <si>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</si>
  <si>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</si>
  <si>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</si>
  <si>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</si>
  <si>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</si>
  <si>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</si>
  <si>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</si>
  <si>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</si>
  <si>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</si>
  <si>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</si>
  <si>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</si>
  <si>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</si>
  <si>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</si>
  <si>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</si>
  <si>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</si>
  <si>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</si>
  <si>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</si>
  <si>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</si>
  <si>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</si>
  <si>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</si>
  <si>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</si>
  <si>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</si>
  <si>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</si>
  <si>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</si>
  <si>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</si>
  <si>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</si>
  <si>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</si>
  <si>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</si>
  <si>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</si>
  <si>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</si>
  <si>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</si>
  <si>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</si>
  <si>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</si>
  <si>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</si>
  <si>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</si>
  <si>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</si>
  <si>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</si>
  <si>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</si>
  <si>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</si>
  <si>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</si>
  <si>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</si>
  <si>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</si>
  <si>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</si>
  <si>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</si>
  <si>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</si>
  <si>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</si>
  <si>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</si>
  <si>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</si>
  <si>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</si>
  <si>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</si>
  <si>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</si>
  <si>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</si>
  <si>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</si>
  <si>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</si>
  <si>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</si>
  <si>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</si>
  <si>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</si>
  <si>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</si>
  <si>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</si>
  <si>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</si>
  <si>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</si>
  <si>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</si>
  <si>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</si>
  <si>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</si>
  <si>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</si>
  <si>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</si>
  <si>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</si>
  <si>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</si>
  <si>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</si>
  <si>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</si>
  <si>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</si>
  <si>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</si>
  <si>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</si>
  <si>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</si>
  <si>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</si>
  <si>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</si>
  <si>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</si>
  <si>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</si>
  <si>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</si>
  <si>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</si>
  <si>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</si>
  <si>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</si>
  <si>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</si>
  <si>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</si>
  <si>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</si>
  <si>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</si>
  <si>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</si>
  <si>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</si>
  <si>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</si>
  <si>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</si>
  <si>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</si>
  <si>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</si>
  <si>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</si>
  <si>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</si>
  <si>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</si>
  <si>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</si>
  <si>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</si>
  <si>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</si>
  <si>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</si>
  <si>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</si>
  <si>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</si>
  <si>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</si>
  <si>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</si>
  <si>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</si>
  <si>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</si>
  <si>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</si>
  <si>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</si>
  <si>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</si>
  <si>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</si>
  <si>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</si>
  <si>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</si>
  <si>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</si>
  <si>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</si>
  <si>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</si>
  <si>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</si>
  <si>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</si>
  <si>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</si>
  <si>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</si>
  <si>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</si>
  <si>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</si>
  <si>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</si>
  <si>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</si>
  <si>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</si>
  <si>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</si>
  <si>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</si>
  <si>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</si>
  <si>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</si>
  <si>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</si>
  <si>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</si>
  <si>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</si>
  <si>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</si>
  <si>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</si>
  <si>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</si>
  <si>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</si>
  <si>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</si>
  <si>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</si>
  <si>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</si>
  <si>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</si>
  <si>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</si>
  <si>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</si>
  <si>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</si>
  <si>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</si>
  <si>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</si>
  <si>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</si>
  <si>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</si>
  <si>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</si>
  <si>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</si>
  <si>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</si>
  <si>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</si>
  <si>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</si>
  <si>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</si>
  <si>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</si>
  <si>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</si>
  <si>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</si>
  <si>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</si>
  <si>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</si>
  <si>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</si>
  <si>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</si>
  <si>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</si>
  <si>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</si>
  <si>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</si>
  <si>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</si>
  <si>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</si>
  <si>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</si>
  <si>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</si>
  <si>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</si>
  <si>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</si>
  <si>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</si>
  <si>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</si>
  <si>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</si>
  <si>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</si>
  <si>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</si>
  <si>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</si>
  <si>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</si>
  <si>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</si>
  <si>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</si>
  <si>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</si>
  <si>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</si>
  <si>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</si>
  <si>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</si>
  <si>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</si>
  <si>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</si>
  <si>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</si>
  <si>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</si>
  <si>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</si>
  <si>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</si>
  <si>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</si>
  <si>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</si>
  <si>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</si>
  <si>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</si>
  <si>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</si>
  <si>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</si>
  <si>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</si>
  <si>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</si>
  <si>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</si>
  <si>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</si>
  <si>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</si>
  <si>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</si>
  <si>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</si>
  <si>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</si>
  <si>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</si>
  <si>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</si>
  <si>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</si>
  <si>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</si>
  <si>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</si>
  <si>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</si>
  <si>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</si>
  <si>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</si>
  <si>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</si>
  <si>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</si>
  <si>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</si>
  <si>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</si>
  <si>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</si>
  <si>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</si>
  <si>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</si>
  <si>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</si>
  <si>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</si>
  <si>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</si>
  <si>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</si>
  <si>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</si>
  <si>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</si>
  <si>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</si>
  <si>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</si>
  <si>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</si>
  <si>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</si>
  <si>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</si>
  <si>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</si>
  <si>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</si>
  <si>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</si>
  <si>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</si>
  <si>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</si>
  <si>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</si>
  <si>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</si>
  <si>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</si>
  <si>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</si>
  <si>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</si>
  <si>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</si>
  <si>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</si>
  <si>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</si>
  <si>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</si>
  <si>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</si>
  <si>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</si>
  <si>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</si>
  <si>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</si>
  <si>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</si>
  <si>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</si>
  <si>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</si>
  <si>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</si>
  <si>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</si>
  <si>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</si>
  <si>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</si>
  <si>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</si>
  <si>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</si>
  <si>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</si>
  <si>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</si>
  <si>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</si>
  <si>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</si>
  <si>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</si>
  <si>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</si>
  <si>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</si>
  <si>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</si>
  <si>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</si>
  <si>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</si>
  <si>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</si>
  <si>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</si>
  <si>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</si>
  <si>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</si>
  <si>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</si>
  <si>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</si>
  <si>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</si>
  <si>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</si>
  <si>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</si>
  <si>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</si>
  <si>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</si>
  <si>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</si>
  <si>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</si>
  <si>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</si>
  <si>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</si>
  <si>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</si>
  <si>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</si>
  <si>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</si>
  <si>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</si>
  <si>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</si>
  <si>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</si>
  <si>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</si>
  <si>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</si>
  <si>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</si>
  <si>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</si>
  <si>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</si>
  <si>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</si>
  <si>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</si>
  <si>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</si>
  <si>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</si>
  <si>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</si>
  <si>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</si>
  <si>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</si>
  <si>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</si>
  <si>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</si>
  <si>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</si>
  <si>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</si>
  <si>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</si>
  <si>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</si>
  <si>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</si>
  <si>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</si>
  <si>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</si>
  <si>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</si>
  <si>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</si>
  <si>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</si>
  <si>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</si>
  <si>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</si>
  <si>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</si>
  <si>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</si>
  <si>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</si>
  <si>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</si>
  <si>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</si>
  <si>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</si>
  <si>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</si>
  <si>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</si>
  <si>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</si>
  <si>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</si>
  <si>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</si>
  <si>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</si>
  <si>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</si>
  <si>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</si>
  <si>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</si>
  <si>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</si>
  <si>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</si>
  <si>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</si>
  <si>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</si>
  <si>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</si>
  <si>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</si>
  <si>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</si>
  <si>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</si>
  <si>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</si>
  <si>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</si>
  <si>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</si>
  <si>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</si>
  <si>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</si>
  <si>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</si>
  <si>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</si>
  <si>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</si>
  <si>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</si>
  <si>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</si>
  <si>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</si>
  <si>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</si>
  <si>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</si>
  <si>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</si>
  <si>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</si>
  <si>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</si>
  <si>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</si>
  <si>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</si>
  <si>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</si>
  <si>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</si>
  <si>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</si>
  <si>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</si>
  <si>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</si>
  <si>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</si>
  <si>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</si>
  <si>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</si>
  <si>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</si>
  <si>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</si>
  <si>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</si>
  <si>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</si>
  <si>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</si>
  <si>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</si>
  <si>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</si>
  <si>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</si>
  <si>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</si>
  <si>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</si>
  <si>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</si>
  <si>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</si>
  <si>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</si>
  <si>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</si>
  <si>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</si>
  <si>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</si>
  <si>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</si>
  <si>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</si>
  <si>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</si>
  <si>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</si>
  <si>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</si>
  <si>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</si>
  <si>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</si>
  <si>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</si>
  <si>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</si>
  <si>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</si>
  <si>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</si>
  <si>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</si>
  <si>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</si>
  <si>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</si>
  <si>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</si>
  <si>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</si>
  <si>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</si>
  <si>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</si>
  <si>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</si>
  <si>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</si>
  <si>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</si>
  <si>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</si>
  <si>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</si>
  <si>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</si>
  <si>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</si>
  <si>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</si>
  <si>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</si>
  <si>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</si>
  <si>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</si>
  <si>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</si>
  <si>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</si>
  <si>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</si>
  <si>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</si>
  <si>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</si>
  <si>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</si>
  <si>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</si>
  <si>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</si>
  <si>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</si>
  <si>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</si>
  <si>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</si>
  <si>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</si>
  <si>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</si>
  <si>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</si>
  <si>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</si>
  <si>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</si>
  <si>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</si>
  <si>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</si>
  <si>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</si>
  <si>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</si>
  <si>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</si>
  <si>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</si>
  <si>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</si>
  <si>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</si>
  <si>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</si>
  <si>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</si>
  <si>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</si>
  <si>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</si>
  <si>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</si>
  <si>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</si>
  <si>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</si>
  <si>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</si>
  <si>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</si>
  <si>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</si>
  <si>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</si>
  <si>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</si>
  <si>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</si>
  <si>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</si>
  <si>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</si>
  <si>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</si>
  <si>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</si>
  <si>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</si>
  <si>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</si>
  <si>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</si>
  <si>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</si>
  <si>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</si>
  <si>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</si>
  <si>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</si>
  <si>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</si>
  <si>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</si>
  <si>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</si>
  <si>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</si>
  <si>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</si>
  <si>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</si>
  <si>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</si>
  <si>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</si>
  <si>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</si>
  <si>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</si>
  <si>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</si>
  <si>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</si>
  <si>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</si>
  <si>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</si>
  <si>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</si>
  <si>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</si>
  <si>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</si>
  <si>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</si>
  <si>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</si>
  <si>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</si>
  <si>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</si>
  <si>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</si>
  <si>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</si>
  <si>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</si>
  <si>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</si>
  <si>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</si>
  <si>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</si>
  <si>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</si>
  <si>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</si>
  <si>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</si>
  <si>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</si>
  <si>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</si>
  <si>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</si>
  <si>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</si>
  <si>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</si>
  <si>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</si>
  <si>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</si>
  <si>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</si>
  <si>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</si>
  <si>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</si>
  <si>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</si>
  <si>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</si>
  <si>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</si>
  <si>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</si>
  <si>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</si>
  <si>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</si>
  <si>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</si>
  <si>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</si>
  <si>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</si>
  <si>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</si>
  <si>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</si>
  <si>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</si>
  <si>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</si>
  <si>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</si>
  <si>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</si>
  <si>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</si>
  <si>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</si>
  <si>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</si>
  <si>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</si>
  <si>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</si>
  <si>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</si>
  <si>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</si>
  <si>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</si>
  <si>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</si>
  <si>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</si>
  <si>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</si>
  <si>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</si>
  <si>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</si>
  <si>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</si>
  <si>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</si>
  <si>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</si>
  <si>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</si>
  <si>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</si>
  <si>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</si>
  <si>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</si>
  <si>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</si>
  <si>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</si>
  <si>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</si>
  <si>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</si>
  <si>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</si>
  <si>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</si>
  <si>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</si>
  <si>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</si>
  <si>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</si>
  <si>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</si>
  <si>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</si>
  <si>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</si>
  <si>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</si>
  <si>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</si>
  <si>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</si>
  <si>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</si>
  <si>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</si>
  <si>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</si>
  <si>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</si>
  <si>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</si>
  <si>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</si>
  <si>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</si>
  <si>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</si>
  <si>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</si>
  <si>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</si>
  <si>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</si>
  <si>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</si>
  <si>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</si>
  <si>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</si>
  <si>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</si>
  <si>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</si>
  <si>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</si>
  <si>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</si>
  <si>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</si>
  <si>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</si>
  <si>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</si>
  <si>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</si>
  <si>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</si>
  <si>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</si>
  <si>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</si>
  <si>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</si>
  <si>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</si>
  <si>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</si>
  <si>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</si>
  <si>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</si>
  <si>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</si>
  <si>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</si>
  <si>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</si>
  <si>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</si>
  <si>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</si>
  <si>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</si>
  <si>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</si>
  <si>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</si>
  <si>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</si>
  <si>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</si>
  <si>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</si>
  <si>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</si>
  <si>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</si>
  <si>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</si>
  <si>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</si>
  <si>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</si>
  <si>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</si>
  <si>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</si>
  <si>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</si>
  <si>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</si>
  <si>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</si>
  <si>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</si>
  <si>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</si>
  <si>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</si>
  <si>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</si>
  <si>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</si>
  <si>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</si>
  <si>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</si>
  <si>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</si>
  <si>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</si>
  <si>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</si>
  <si>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</si>
  <si>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</si>
  <si>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</si>
  <si>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</si>
  <si>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</si>
  <si>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</si>
  <si>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</si>
  <si>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</si>
  <si>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</si>
  <si>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</si>
  <si>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</si>
  <si>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</si>
  <si>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</si>
  <si>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</si>
  <si>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</si>
  <si>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</si>
  <si>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</si>
  <si>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</si>
  <si>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</si>
  <si>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</si>
  <si>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</si>
  <si>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</si>
  <si>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</si>
  <si>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</si>
  <si>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</si>
  <si>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</si>
  <si>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</si>
  <si>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</si>
  <si>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</si>
  <si>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</si>
  <si>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</si>
  <si>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</si>
  <si>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</si>
  <si>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</si>
  <si>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</si>
  <si>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</si>
  <si>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</si>
  <si>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</si>
  <si>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</si>
  <si>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</si>
  <si>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</si>
  <si>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</si>
  <si>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</si>
  <si>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</si>
  <si>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</si>
  <si>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</si>
  <si>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</si>
  <si>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</si>
  <si>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</si>
  <si>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</si>
  <si>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</si>
  <si>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</si>
  <si>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</si>
  <si>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</si>
  <si>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</si>
  <si>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</si>
  <si>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</si>
  <si>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</si>
  <si>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</si>
  <si>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</si>
  <si>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</si>
  <si>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</si>
  <si>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</si>
  <si>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</si>
  <si>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</si>
  <si>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</si>
  <si>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</si>
  <si>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</si>
  <si>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</si>
  <si>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</si>
  <si>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</si>
  <si>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</si>
  <si>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</si>
  <si>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</si>
  <si>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</si>
  <si>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</si>
  <si>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</si>
  <si>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</si>
  <si>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</si>
  <si>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</si>
  <si>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</si>
  <si>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</si>
  <si>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</si>
  <si>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</si>
  <si>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</si>
  <si>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</si>
  <si>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</si>
  <si>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</si>
  <si>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</si>
  <si>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</si>
  <si>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</si>
  <si>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</si>
  <si>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</si>
  <si>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</si>
  <si>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</si>
  <si>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</si>
  <si>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</si>
  <si>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</si>
  <si>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</si>
  <si>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</si>
  <si>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</si>
  <si>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</si>
  <si>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</si>
  <si>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</si>
  <si>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</si>
  <si>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</si>
  <si>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</si>
  <si>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</si>
  <si>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</si>
  <si>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</si>
  <si>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</si>
  <si>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</si>
  <si>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</si>
  <si>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</si>
  <si>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</si>
  <si>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</si>
  <si>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</si>
  <si>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</si>
  <si>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</si>
  <si>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</si>
  <si>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</si>
  <si>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</si>
  <si>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</si>
  <si>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</si>
  <si>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</si>
  <si>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</si>
  <si>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</si>
  <si>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</si>
  <si>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</si>
  <si>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</si>
  <si>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</si>
  <si>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</si>
  <si>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</si>
  <si>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</si>
  <si>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</si>
  <si>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</si>
  <si>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</si>
  <si>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</si>
  <si>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</si>
  <si>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</si>
  <si>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</si>
  <si>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</si>
  <si>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</si>
  <si>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</si>
  <si>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</si>
  <si>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</si>
  <si>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</si>
  <si>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</si>
  <si>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</si>
  <si>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</si>
  <si>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</si>
  <si>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</si>
  <si>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</si>
  <si>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</si>
  <si>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</si>
  <si>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</si>
  <si>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</si>
  <si>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</si>
  <si>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</si>
  <si>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</si>
  <si>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</si>
  <si>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</si>
  <si>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</si>
  <si>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</si>
  <si>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</si>
  <si>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</si>
  <si>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</si>
  <si>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</si>
  <si>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</si>
  <si>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</si>
  <si>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</si>
  <si>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</si>
  <si>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</si>
  <si>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</si>
  <si>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</si>
  <si>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</si>
  <si>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</si>
  <si>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</si>
  <si>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</si>
  <si>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</si>
  <si>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</si>
  <si>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</si>
  <si>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</si>
  <si>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</si>
  <si>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</si>
  <si>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</si>
  <si>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</si>
  <si>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</si>
  <si>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</si>
  <si>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</si>
  <si>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</si>
  <si>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</si>
  <si>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</si>
  <si>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</si>
  <si>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</si>
  <si>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</si>
  <si>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</si>
  <si>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</si>
  <si>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</si>
  <si>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</si>
  <si>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</si>
  <si>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</si>
  <si>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</si>
  <si>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</si>
  <si>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</si>
  <si>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</si>
  <si>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</si>
  <si>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</si>
  <si>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</si>
  <si>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</si>
  <si>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</si>
  <si>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</si>
  <si>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</si>
  <si>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</si>
  <si>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</si>
  <si>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</si>
  <si>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</si>
  <si>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</si>
  <si>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</si>
  <si>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</si>
  <si>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</si>
  <si>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</si>
  <si>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</si>
  <si>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</si>
  <si>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</si>
  <si>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</si>
  <si>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</si>
  <si>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</si>
  <si>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</si>
  <si>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</si>
  <si>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</si>
  <si>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</si>
  <si>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</si>
  <si>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</si>
  <si>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</si>
  <si>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</si>
  <si>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</si>
  <si>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</si>
  <si>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</si>
  <si>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</si>
  <si>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</si>
  <si>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</si>
  <si>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</si>
  <si>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</si>
  <si>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</si>
  <si>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</si>
  <si>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</si>
  <si>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</si>
  <si>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</si>
  <si>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</si>
  <si>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</si>
  <si>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</si>
  <si>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</si>
  <si>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</si>
  <si>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</si>
  <si>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</si>
  <si>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</si>
  <si>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</si>
  <si>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</si>
  <si>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</si>
  <si>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</si>
  <si>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</si>
  <si>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</si>
  <si>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</si>
  <si>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</si>
  <si>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</si>
  <si>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</si>
  <si>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</si>
  <si>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</si>
  <si>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</si>
  <si>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</si>
  <si>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</si>
  <si>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</si>
  <si>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</si>
  <si>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</si>
  <si>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</si>
  <si>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</si>
  <si>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</si>
  <si>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</si>
  <si>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</si>
  <si>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</si>
  <si>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</si>
  <si>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</si>
  <si>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</si>
  <si>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</si>
  <si>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</si>
  <si>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</si>
  <si>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</si>
  <si>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</si>
  <si>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</si>
  <si>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</si>
  <si>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</si>
  <si>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</si>
  <si>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</si>
  <si>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</si>
  <si>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</si>
  <si>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</si>
  <si>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</si>
  <si>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</si>
  <si>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</si>
  <si>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</si>
  <si>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</si>
  <si>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</si>
  <si>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</si>
  <si>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</si>
  <si>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</si>
  <si>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</si>
  <si>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</si>
  <si>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</si>
  <si>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</si>
  <si>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</si>
  <si>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</si>
  <si>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</si>
  <si>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</si>
  <si>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</si>
  <si>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</si>
  <si>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</si>
  <si>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</si>
  <si>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</si>
  <si>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</si>
  <si>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</si>
  <si>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</si>
  <si>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</si>
  <si>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</si>
  <si>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</si>
  <si>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</si>
  <si>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</si>
  <si>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</si>
  <si>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</si>
  <si>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</si>
  <si>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</si>
  <si>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</si>
  <si>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</si>
  <si>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</si>
  <si>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</si>
  <si>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</si>
  <si>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</si>
  <si>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</si>
  <si>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</si>
  <si>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</si>
  <si>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</si>
  <si>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</si>
  <si>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</si>
  <si>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</si>
  <si>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</si>
  <si>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</si>
  <si>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</si>
  <si>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</si>
  <si>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</si>
  <si>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</si>
  <si>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</si>
  <si>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</si>
  <si>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</si>
  <si>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</si>
  <si>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</si>
  <si>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</si>
  <si>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</si>
  <si>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</si>
  <si>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</si>
  <si>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</si>
  <si>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</si>
  <si>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</si>
  <si>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</si>
  <si>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</si>
  <si>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</si>
  <si>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</si>
  <si>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</si>
  <si>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</si>
  <si>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</si>
  <si>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</si>
  <si>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</si>
  <si>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</si>
  <si>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</si>
  <si>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</si>
  <si>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</si>
  <si>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</si>
  <si>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</si>
  <si>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</si>
  <si>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</si>
  <si>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</si>
  <si>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</si>
  <si>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</si>
  <si>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</si>
  <si>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</si>
  <si>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</si>
  <si>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</si>
  <si>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</si>
  <si>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</si>
  <si>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</si>
  <si>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</si>
  <si>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</si>
  <si>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</si>
  <si>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</si>
  <si>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</si>
  <si>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</si>
  <si>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</si>
  <si>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</si>
  <si>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</si>
  <si>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</si>
  <si>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</si>
  <si>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</si>
  <si>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</si>
  <si>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</si>
  <si>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</si>
  <si>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</si>
  <si>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</si>
  <si>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</si>
  <si>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</si>
  <si>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</si>
  <si>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</si>
  <si>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</si>
  <si>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</si>
  <si>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</si>
  <si>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</si>
  <si>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</si>
  <si>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</si>
  <si>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</si>
  <si>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</si>
  <si>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</si>
  <si>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</si>
  <si>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</si>
  <si>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</si>
  <si>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</si>
  <si>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</si>
  <si>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</si>
  <si>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</si>
  <si>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</si>
  <si>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</si>
  <si>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</si>
  <si>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</si>
  <si>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</si>
  <si>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</si>
  <si>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</si>
  <si>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</si>
  <si>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</si>
  <si>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</si>
  <si>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</si>
  <si>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</si>
  <si>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</si>
  <si>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</si>
  <si>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</si>
  <si>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</si>
  <si>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</si>
  <si>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</si>
  <si>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</si>
  <si>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</si>
  <si>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</si>
  <si>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</si>
  <si>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</si>
  <si>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</si>
  <si>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</si>
  <si>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</si>
  <si>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</si>
  <si>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</si>
  <si>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</si>
  <si>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</si>
  <si>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</si>
  <si>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</si>
  <si>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</si>
  <si>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</si>
  <si>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</si>
  <si>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</si>
  <si>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</si>
  <si>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</si>
  <si>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</si>
  <si>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</si>
  <si>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</si>
  <si>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</si>
  <si>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</si>
  <si>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</si>
  <si>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</si>
  <si>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</si>
  <si>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</si>
  <si>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</si>
  <si>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</si>
  <si>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</si>
  <si>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</si>
  <si>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</si>
  <si>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</si>
  <si>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</si>
  <si>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</si>
  <si>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</si>
  <si>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</si>
  <si>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</si>
  <si>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</si>
  <si>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</si>
  <si>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</si>
  <si>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</si>
  <si>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</si>
  <si>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</si>
  <si>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</si>
  <si>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</si>
  <si>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</si>
  <si>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</si>
  <si>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</si>
  <si>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</si>
  <si>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</si>
  <si>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</si>
  <si>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</si>
  <si>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</si>
  <si>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</si>
  <si>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</si>
  <si>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</si>
  <si>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</si>
  <si>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</si>
  <si>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</si>
  <si>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</si>
  <si>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</si>
  <si>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</si>
  <si>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</si>
  <si>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</si>
  <si>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</si>
  <si>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</si>
  <si>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</si>
  <si>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</si>
  <si>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</si>
  <si>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</si>
  <si>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</si>
  <si>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</si>
  <si>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</si>
  <si>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</si>
  <si>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</si>
  <si>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</si>
  <si>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</si>
  <si>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</si>
  <si>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</si>
  <si>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</si>
  <si>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</si>
  <si>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</si>
  <si>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</si>
  <si>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</si>
  <si>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</si>
  <si>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</si>
  <si>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</si>
  <si>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</si>
  <si>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</si>
  <si>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</si>
  <si>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</si>
  <si>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</si>
  <si>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</si>
  <si>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</si>
  <si>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</si>
  <si>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</si>
  <si>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</si>
  <si>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</si>
  <si>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</si>
  <si>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</si>
  <si>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</si>
  <si>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</si>
  <si>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</si>
  <si>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</si>
  <si>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</si>
  <si>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</si>
  <si>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</si>
  <si>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</si>
  <si>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</si>
  <si>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</si>
  <si>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</si>
  <si>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</si>
  <si>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</si>
  <si>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</si>
  <si>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</si>
  <si>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</si>
  <si>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</si>
  <si>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</si>
  <si>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</si>
  <si>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</si>
  <si>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</si>
  <si>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</si>
  <si>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</si>
  <si>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</si>
  <si>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</si>
  <si>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</si>
  <si>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</si>
  <si>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</si>
  <si>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</si>
  <si>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</si>
  <si>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</si>
  <si>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</si>
  <si>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</si>
  <si>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</si>
  <si>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</si>
  <si>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</si>
  <si>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</si>
  <si>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</si>
  <si>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</si>
  <si>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</si>
  <si>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</si>
  <si>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</si>
  <si>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</si>
  <si>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</si>
  <si>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</si>
  <si>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</si>
  <si>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</si>
  <si>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</si>
  <si>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</si>
  <si>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</si>
  <si>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</si>
  <si>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</si>
  <si>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</si>
  <si>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</si>
  <si>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</si>
  <si>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</si>
  <si>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</si>
  <si>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</si>
  <si>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</si>
  <si>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</si>
  <si>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</si>
  <si>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</si>
  <si>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</si>
  <si>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</si>
  <si>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</si>
  <si>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</si>
  <si>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</si>
  <si>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</si>
  <si>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</si>
  <si>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</si>
  <si>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</si>
  <si>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</si>
  <si>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</si>
  <si>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</si>
  <si>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</si>
  <si>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</si>
  <si>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</si>
  <si>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</si>
  <si>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</si>
  <si>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</si>
  <si>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</si>
  <si>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</si>
  <si>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</si>
  <si>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</si>
  <si>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</si>
  <si>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</si>
  <si>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</si>
  <si>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</si>
  <si>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</si>
  <si>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</si>
  <si>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</si>
  <si>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</si>
  <si>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</si>
  <si>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</si>
  <si>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</si>
  <si>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</si>
  <si>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</si>
  <si>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</si>
  <si>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</si>
  <si>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</si>
  <si>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</si>
  <si>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</si>
  <si>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</si>
  <si>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</si>
  <si>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</si>
  <si>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</si>
  <si>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</si>
  <si>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</si>
  <si>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</si>
  <si>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</si>
  <si>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</si>
  <si>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</si>
  <si>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</si>
  <si>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</si>
  <si>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</si>
  <si>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</si>
  <si>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</si>
  <si>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</si>
  <si>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</si>
  <si>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</si>
  <si>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</si>
  <si>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</si>
  <si>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</si>
  <si>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</si>
  <si>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</si>
  <si>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</si>
  <si>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</si>
  <si>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</si>
  <si>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</si>
  <si>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</si>
  <si>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</si>
  <si>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</si>
  <si>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</si>
  <si>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</si>
  <si>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</si>
  <si>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</si>
  <si>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</si>
  <si>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</si>
  <si>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</si>
  <si>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</si>
  <si>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</si>
  <si>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</si>
  <si>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</si>
  <si>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</si>
  <si>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</si>
  <si>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</si>
  <si>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</si>
  <si>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</si>
  <si>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</si>
  <si>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</si>
  <si>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</si>
  <si>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</si>
  <si>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</si>
  <si>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</si>
  <si>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</si>
  <si>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</si>
  <si>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</si>
  <si>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</si>
  <si>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</si>
  <si>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</si>
  <si>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</si>
  <si>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</si>
  <si>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</si>
  <si>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</si>
  <si>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</si>
  <si>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</si>
  <si>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</si>
  <si>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</si>
  <si>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</si>
  <si>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</si>
  <si>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</si>
  <si>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</si>
  <si>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</si>
  <si>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</si>
  <si>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</si>
  <si>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</si>
  <si>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</si>
  <si>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</si>
  <si>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</si>
  <si>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</si>
  <si>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</si>
  <si>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</si>
  <si>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</si>
  <si>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</si>
  <si>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</si>
  <si>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</si>
  <si>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</si>
  <si>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</si>
  <si>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</si>
  <si>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</si>
  <si>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</si>
  <si>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</si>
  <si>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</si>
  <si>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</si>
  <si>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</si>
  <si>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</si>
  <si>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</si>
  <si>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</si>
  <si>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</si>
  <si>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</si>
  <si>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</si>
  <si>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</si>
  <si>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</si>
  <si>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</si>
  <si>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</si>
  <si>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</si>
  <si>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</si>
  <si>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</si>
  <si>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</si>
  <si>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</si>
  <si>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</si>
  <si>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</si>
  <si>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</si>
  <si>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</si>
  <si>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</si>
  <si>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</si>
  <si>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</si>
  <si>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</si>
  <si>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</si>
  <si>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</si>
  <si>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</si>
  <si>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</si>
  <si>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</si>
  <si>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</si>
  <si>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</si>
  <si>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</si>
  <si>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</si>
  <si>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</si>
  <si>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</si>
  <si>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</si>
  <si>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</si>
  <si>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</si>
  <si>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</si>
  <si>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</si>
  <si>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</si>
  <si>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</si>
  <si>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</si>
  <si>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</si>
  <si>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</si>
  <si>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</si>
  <si>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</si>
  <si>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</si>
  <si>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</si>
  <si>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</si>
  <si>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</si>
  <si>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</si>
  <si>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</si>
  <si>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</si>
  <si>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</si>
  <si>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</si>
  <si>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</si>
  <si>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</si>
  <si>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</si>
  <si>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</si>
  <si>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</si>
  <si>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</si>
  <si>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</si>
  <si>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</si>
  <si>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</si>
  <si>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</si>
  <si>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</si>
  <si>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</si>
  <si>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</si>
  <si>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</si>
  <si>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</si>
  <si>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</si>
  <si>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</si>
  <si>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</si>
  <si>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</si>
  <si>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</si>
  <si>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</si>
  <si>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</si>
  <si>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</si>
  <si>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</si>
  <si>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</si>
  <si>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</si>
  <si>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</si>
  <si>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</si>
  <si>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</si>
  <si>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</si>
  <si>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</si>
  <si>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</si>
  <si>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</si>
  <si>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</si>
  <si>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</si>
  <si>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</si>
  <si>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</si>
  <si>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</si>
  <si>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</si>
  <si>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</si>
  <si>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</si>
  <si>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</si>
  <si>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</si>
  <si>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</si>
  <si>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</si>
  <si>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</si>
  <si>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</si>
  <si>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</si>
  <si>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</si>
  <si>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</si>
  <si>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</si>
  <si>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</si>
  <si>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</si>
  <si>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</si>
  <si>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</si>
  <si>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</si>
  <si>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</si>
  <si>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</si>
  <si>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</si>
  <si>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</si>
  <si>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</si>
  <si>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</si>
  <si>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</si>
  <si>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</si>
  <si>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</si>
  <si>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</si>
  <si>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</si>
  <si>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</si>
  <si>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</si>
  <si>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</si>
  <si>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</si>
  <si>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</si>
  <si>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</si>
  <si>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</si>
  <si>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</si>
  <si>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</si>
  <si>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</si>
  <si>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</si>
  <si>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</si>
  <si>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</si>
  <si>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</si>
  <si>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</si>
  <si>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</si>
  <si>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</si>
  <si>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</si>
  <si>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</si>
  <si>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</si>
  <si>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</si>
  <si>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</si>
  <si>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</si>
  <si>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</si>
  <si>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</si>
  <si>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</si>
  <si>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</si>
  <si>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</si>
  <si>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</si>
  <si>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</si>
  <si>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</si>
  <si>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</si>
  <si>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</si>
  <si>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</si>
  <si>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</si>
  <si>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</si>
  <si>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</si>
  <si>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</si>
  <si>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</si>
  <si>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</si>
  <si>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</si>
  <si>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</si>
  <si>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</si>
  <si>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</si>
  <si>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</si>
  <si>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</si>
  <si>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</si>
  <si>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</si>
  <si>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</si>
  <si>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</si>
  <si>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</si>
  <si>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</si>
  <si>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</si>
  <si>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</si>
  <si>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</si>
  <si>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</si>
  <si>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</si>
  <si>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</si>
  <si>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</si>
  <si>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</si>
  <si>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</si>
  <si>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</si>
  <si>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</si>
  <si>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</si>
  <si>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</si>
  <si>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</si>
  <si>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</si>
  <si>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</si>
  <si>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</si>
  <si>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</si>
  <si>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</si>
  <si>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</si>
  <si>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</si>
  <si>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</si>
  <si>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</si>
  <si>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</si>
  <si>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</si>
  <si>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</si>
  <si>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</si>
  <si>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</si>
  <si>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</si>
  <si>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</si>
  <si>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</si>
  <si>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</si>
  <si>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</si>
  <si>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</si>
  <si>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</si>
  <si>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</si>
  <si>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</si>
  <si>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</si>
  <si>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</si>
  <si>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</si>
  <si>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</si>
  <si>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</si>
  <si>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</si>
  <si>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</si>
  <si>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</si>
  <si>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</si>
  <si>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</si>
  <si>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</si>
  <si>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</si>
  <si>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</si>
  <si>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</si>
  <si>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</si>
  <si>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</si>
  <si>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</si>
  <si>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</si>
  <si>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</si>
  <si>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</si>
  <si>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</si>
  <si>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</si>
  <si>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</si>
  <si>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</si>
  <si>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</si>
  <si>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</si>
  <si>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</si>
  <si>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</si>
  <si>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</si>
  <si>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</si>
  <si>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</si>
  <si>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</si>
  <si>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</si>
  <si>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</si>
  <si>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</si>
  <si>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</si>
  <si>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</si>
  <si>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</si>
  <si>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</si>
  <si>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</si>
  <si>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</si>
  <si>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</si>
  <si>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</si>
  <si>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</si>
  <si>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</si>
  <si>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</si>
  <si>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</si>
  <si>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</si>
  <si>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</si>
  <si>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</si>
  <si>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</si>
  <si>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</si>
  <si>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</si>
  <si>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</si>
  <si>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</si>
  <si>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</si>
  <si>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</si>
  <si>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</si>
  <si>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</si>
  <si>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</si>
  <si>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</si>
  <si>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</si>
  <si>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</si>
  <si>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</si>
  <si>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</si>
  <si>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</si>
  <si>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</si>
  <si>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</si>
  <si>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</si>
  <si>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</si>
  <si>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</si>
  <si>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</si>
  <si>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</si>
  <si>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</si>
  <si>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</si>
  <si>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</si>
  <si>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</si>
  <si>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</si>
  <si>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</si>
  <si>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</si>
  <si>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</si>
  <si>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</si>
  <si>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</si>
  <si>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</si>
  <si>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</si>
  <si>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</si>
  <si>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</si>
  <si>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</si>
  <si>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</si>
  <si>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</si>
  <si>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</si>
  <si>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</si>
  <si>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</si>
  <si>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</si>
  <si>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</si>
  <si>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</si>
  <si>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</si>
  <si>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</si>
  <si>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</si>
  <si>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</si>
  <si>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</si>
  <si>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</si>
  <si>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</si>
  <si>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</si>
  <si>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</si>
  <si>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</si>
  <si>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</si>
  <si>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</si>
  <si>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</si>
  <si>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</si>
  <si>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</si>
  <si>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</si>
  <si>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</si>
  <si>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</si>
  <si>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</si>
  <si>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</si>
  <si>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</si>
  <si>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</si>
  <si>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</si>
  <si>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</si>
  <si>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</si>
  <si>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</si>
  <si>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</si>
  <si>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</si>
  <si>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</si>
  <si>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</si>
  <si>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</si>
  <si>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</si>
  <si>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</si>
  <si>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</si>
  <si>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</si>
  <si>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</si>
  <si>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</si>
  <si>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</si>
  <si>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</si>
  <si>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</si>
  <si>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</si>
  <si>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</si>
  <si>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</si>
  <si>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</si>
  <si>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</si>
  <si>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</si>
  <si>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</si>
  <si>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</si>
  <si>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</si>
  <si>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</si>
  <si>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</si>
  <si>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</si>
  <si>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</si>
  <si>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</si>
  <si>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</si>
  <si>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</si>
  <si>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</si>
  <si>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</si>
  <si>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</si>
  <si>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</si>
  <si>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</si>
  <si>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</si>
  <si>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</si>
  <si>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</si>
  <si>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</si>
  <si>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</si>
  <si>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</si>
  <si>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</si>
  <si>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</si>
  <si>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</si>
  <si>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</si>
  <si>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</si>
  <si>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</si>
  <si>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</si>
  <si>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</si>
  <si>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</si>
  <si>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</si>
  <si>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</si>
  <si>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</si>
  <si>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</si>
  <si>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</si>
  <si>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</si>
  <si>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</si>
  <si>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</si>
  <si>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</si>
  <si>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</si>
  <si>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</si>
  <si>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</si>
  <si>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</si>
  <si>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</si>
  <si>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</si>
  <si>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</si>
  <si>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</si>
  <si>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</si>
  <si>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</si>
  <si>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</si>
  <si>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</si>
  <si>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</si>
  <si>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</si>
  <si>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</si>
  <si>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</si>
  <si>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</si>
  <si>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</si>
  <si>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</si>
  <si>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</si>
  <si>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</si>
  <si>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</si>
  <si>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</si>
  <si>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</si>
  <si>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</si>
  <si>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</si>
  <si>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</si>
  <si>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</si>
  <si>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</si>
  <si>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</si>
  <si>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</si>
  <si>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</si>
  <si>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</si>
  <si>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</si>
  <si>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</si>
  <si>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</si>
  <si>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</si>
  <si>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</si>
  <si>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</si>
  <si>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</si>
  <si>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</si>
  <si>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</si>
  <si>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</si>
  <si>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</si>
  <si>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</si>
  <si>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</si>
  <si>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</si>
  <si>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</si>
  <si>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</si>
  <si>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</si>
  <si>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</si>
  <si>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</si>
  <si>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</si>
  <si>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</si>
  <si>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</si>
  <si>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</si>
  <si>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</si>
  <si>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</si>
  <si>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</si>
  <si>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</si>
  <si>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</si>
  <si>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</si>
  <si>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</si>
  <si>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</si>
  <si>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</si>
  <si>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</si>
  <si>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</si>
  <si>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</si>
  <si>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</si>
  <si>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</si>
  <si>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</si>
  <si>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</si>
  <si>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</si>
  <si>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</si>
  <si>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</si>
  <si>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</si>
  <si>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</si>
  <si>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</si>
  <si>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</si>
  <si>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</si>
  <si>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</si>
  <si>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</si>
  <si>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</si>
  <si>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</si>
  <si>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</si>
  <si>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</si>
  <si>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</si>
  <si>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</si>
  <si>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</si>
  <si>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</si>
  <si>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</si>
  <si>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</si>
  <si>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</si>
  <si>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</si>
  <si>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</si>
  <si>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</si>
  <si>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</si>
  <si>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</si>
  <si>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</si>
  <si>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</si>
  <si>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</si>
  <si>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</si>
  <si>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</si>
  <si>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</si>
  <si>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</si>
  <si>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</si>
  <si>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</si>
  <si>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</si>
  <si>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</si>
  <si>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</si>
  <si>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</si>
  <si>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</si>
  <si>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</si>
  <si>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</si>
  <si>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</si>
  <si>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</si>
  <si>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</si>
  <si>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</si>
  <si>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</si>
  <si>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</si>
  <si>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</si>
  <si>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</si>
  <si>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</si>
  <si>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</si>
  <si>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</si>
  <si>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</si>
  <si>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</si>
  <si>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</si>
  <si>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</si>
  <si>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</si>
  <si>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</si>
  <si>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</si>
  <si>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</si>
  <si>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</si>
  <si>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</si>
  <si>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</si>
  <si>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</si>
  <si>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</si>
  <si>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</si>
  <si>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</si>
  <si>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</si>
  <si>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</si>
  <si>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</si>
  <si>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</si>
  <si>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</si>
  <si>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</si>
  <si>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</si>
  <si>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</si>
  <si>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</si>
  <si>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</si>
  <si>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</si>
  <si>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</si>
  <si>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</si>
  <si>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</si>
  <si>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</si>
  <si>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</si>
  <si>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</si>
  <si>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</si>
  <si>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</si>
  <si>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</si>
  <si>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</si>
  <si>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</si>
  <si>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</si>
  <si>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</si>
  <si>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</si>
  <si>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</si>
  <si>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</si>
  <si>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</si>
  <si>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</si>
  <si>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</si>
  <si>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</si>
  <si>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</si>
  <si>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</si>
  <si>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</si>
  <si>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</si>
  <si>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</si>
  <si>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</si>
  <si>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</si>
  <si>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</si>
  <si>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</si>
  <si>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</si>
  <si>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</si>
  <si>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</si>
  <si>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</si>
  <si>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</si>
  <si>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</si>
  <si>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</si>
  <si>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</si>
  <si>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</si>
  <si>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</si>
  <si>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</si>
  <si>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</si>
  <si>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</si>
  <si>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</si>
  <si>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</si>
  <si>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</si>
  <si>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</si>
  <si>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</si>
  <si>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</si>
  <si>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</si>
  <si>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</si>
  <si>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</si>
  <si>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</si>
  <si>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</si>
  <si>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</si>
  <si>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</si>
  <si>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</si>
  <si>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</si>
  <si>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</si>
  <si>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</si>
  <si>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</si>
  <si>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</si>
  <si>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</si>
  <si>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</si>
  <si>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</si>
  <si>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</si>
  <si>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</si>
  <si>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</si>
  <si>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</si>
  <si>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</si>
  <si>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</si>
  <si>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</si>
  <si>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</si>
  <si>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</si>
  <si>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</si>
  <si>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</si>
  <si>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</si>
  <si>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</si>
  <si>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</si>
  <si>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</si>
  <si>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</si>
  <si>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</si>
  <si>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</si>
  <si>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</si>
  <si>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</si>
  <si>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</si>
  <si>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</si>
  <si>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</si>
  <si>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</si>
  <si>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</si>
  <si>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</si>
  <si>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</si>
  <si>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</si>
  <si>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</si>
  <si>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</si>
  <si>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</si>
  <si>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</si>
  <si>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</si>
  <si>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</si>
  <si>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</si>
  <si>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</si>
  <si>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</si>
  <si>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</si>
  <si>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</si>
  <si>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</si>
  <si>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</si>
  <si>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</si>
  <si>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</si>
  <si>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</si>
  <si>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</si>
  <si>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</si>
  <si>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</si>
  <si>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</si>
  <si>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</si>
  <si>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</si>
  <si>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</si>
  <si>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</si>
  <si>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</si>
  <si>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</si>
  <si>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</si>
  <si>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</si>
  <si>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</si>
  <si>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</si>
  <si>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</si>
  <si>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</si>
  <si>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</si>
  <si>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</si>
  <si>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</si>
  <si>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</si>
  <si>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</si>
  <si>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</si>
  <si>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</si>
  <si>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</si>
  <si>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</si>
  <si>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</si>
  <si>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</si>
  <si>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</si>
  <si>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</si>
  <si>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</si>
  <si>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</si>
  <si>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</si>
  <si>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</si>
  <si>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</si>
  <si>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</si>
  <si>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</si>
  <si>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</si>
  <si>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</si>
  <si>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</si>
  <si>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</si>
  <si>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</si>
  <si>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</si>
  <si>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</si>
  <si>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</si>
  <si>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</si>
  <si>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</si>
  <si>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</si>
  <si>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</si>
  <si>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</si>
  <si>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</si>
  <si>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</si>
  <si>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</si>
  <si>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</si>
  <si>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</si>
  <si>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</si>
  <si>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</si>
  <si>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</si>
  <si>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</si>
  <si>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</si>
  <si>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</si>
  <si>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</si>
  <si>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</si>
  <si>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</si>
  <si>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</si>
  <si>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</si>
  <si>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</si>
  <si>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</si>
  <si>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</si>
  <si>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</si>
  <si>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</si>
  <si>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</si>
  <si>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</si>
  <si>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</si>
  <si>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</si>
  <si>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</si>
  <si>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</si>
  <si>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</si>
  <si>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</si>
  <si>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</si>
  <si>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</si>
  <si>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</si>
  <si>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</si>
  <si>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</si>
  <si>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</si>
  <si>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</si>
  <si>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</si>
  <si>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</si>
  <si>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</si>
  <si>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</si>
  <si>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</si>
  <si>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</si>
  <si>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</si>
  <si>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</si>
  <si>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</si>
  <si>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</si>
  <si>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</si>
  <si>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</si>
  <si>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</si>
  <si>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</si>
  <si>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</si>
  <si>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</si>
  <si>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</si>
  <si>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</si>
  <si>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</si>
  <si>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</si>
  <si>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</si>
  <si>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</si>
  <si>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</si>
  <si>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</si>
  <si>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</si>
  <si>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</si>
  <si>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</si>
  <si>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</si>
  <si>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</si>
  <si>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</si>
  <si>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</si>
  <si>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</si>
  <si>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</si>
  <si>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</si>
  <si>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</si>
  <si>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</si>
  <si>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</si>
  <si>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</si>
  <si>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</si>
  <si>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</si>
  <si>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</si>
  <si>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</si>
  <si>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</si>
  <si>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</si>
  <si>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</si>
  <si>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</si>
  <si>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</si>
  <si>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</si>
  <si>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</si>
  <si>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</si>
  <si>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</si>
  <si>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</si>
  <si>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</si>
  <si>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</si>
  <si>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</si>
  <si>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</si>
  <si>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</si>
  <si>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</si>
  <si>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</si>
  <si>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</si>
  <si>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</si>
  <si>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</si>
  <si>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</si>
  <si>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</si>
  <si>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</si>
  <si>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</si>
  <si>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</si>
  <si>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</si>
  <si>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</si>
  <si>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</si>
  <si>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</si>
  <si>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</si>
  <si>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</si>
  <si>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</si>
  <si>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</si>
  <si>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</si>
  <si>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</si>
  <si>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</si>
  <si>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</si>
  <si>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</si>
  <si>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</si>
  <si>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</si>
  <si>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</si>
  <si>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</si>
  <si>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</si>
  <si>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</si>
  <si>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</si>
  <si>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</si>
  <si>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</si>
  <si>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</si>
  <si>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</si>
  <si>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</si>
  <si>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</si>
  <si>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</si>
  <si>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</si>
  <si>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</si>
  <si>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</si>
  <si>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</si>
  <si>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</si>
  <si>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</si>
  <si>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</si>
  <si>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</si>
  <si>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</si>
  <si>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</si>
  <si>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</si>
  <si>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</si>
  <si>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</si>
  <si>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</si>
  <si>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</si>
  <si>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</si>
  <si>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</si>
  <si>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</si>
  <si>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</si>
  <si>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</si>
  <si>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</si>
  <si>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</si>
  <si>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</si>
  <si>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</si>
  <si>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</si>
  <si>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</si>
  <si>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</si>
  <si>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</si>
  <si>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</si>
  <si>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</si>
  <si>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</si>
  <si>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</si>
  <si>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</si>
  <si>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</si>
  <si>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</si>
  <si>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</si>
  <si>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</si>
  <si>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</si>
  <si>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</si>
  <si>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</si>
  <si>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</si>
  <si>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</si>
  <si>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</si>
  <si>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</si>
  <si>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</si>
  <si>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</si>
  <si>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</si>
  <si>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</si>
  <si>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</si>
  <si>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</si>
  <si>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</si>
  <si>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</si>
  <si>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</si>
  <si>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</si>
  <si>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</si>
  <si>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</si>
  <si>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</si>
  <si>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</si>
  <si>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</si>
  <si>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</si>
  <si>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</si>
  <si>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</si>
  <si>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</si>
  <si>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</si>
  <si>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</si>
  <si>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</si>
  <si>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</si>
  <si>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</si>
  <si>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</si>
  <si>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</si>
  <si>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</si>
  <si>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</si>
  <si>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</si>
  <si>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</si>
  <si>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</si>
  <si>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</si>
  <si>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</si>
  <si>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</si>
  <si>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</si>
  <si>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</si>
  <si>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</si>
  <si>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</si>
  <si>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</si>
  <si>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</si>
  <si>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</si>
  <si>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</si>
  <si>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</si>
  <si>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</si>
  <si>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</si>
  <si>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</si>
  <si>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</si>
  <si>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</si>
  <si>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</si>
  <si>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</si>
  <si>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</si>
  <si>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</si>
  <si>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</si>
  <si>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</si>
  <si>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</si>
  <si>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</si>
  <si>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</si>
  <si>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</si>
  <si>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</si>
  <si>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</si>
  <si>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</si>
  <si>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</si>
  <si>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</si>
  <si>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</si>
  <si>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</si>
  <si>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</si>
  <si>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</si>
  <si>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</si>
  <si>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</si>
  <si>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</si>
  <si>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</si>
  <si>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</si>
  <si>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</si>
  <si>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</si>
  <si>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</si>
  <si>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</si>
  <si>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</si>
  <si>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</si>
  <si>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</si>
  <si>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</si>
  <si>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</si>
  <si>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</si>
  <si>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</si>
  <si>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</si>
  <si>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</si>
  <si>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</si>
  <si>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</si>
  <si>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</si>
  <si>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</si>
  <si>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</si>
  <si>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</si>
  <si>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</si>
  <si>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</si>
  <si>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</si>
  <si>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</si>
  <si>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</si>
  <si>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</si>
  <si>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</si>
  <si>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</si>
  <si>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</si>
  <si>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</si>
  <si>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</si>
  <si>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</si>
  <si>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</si>
  <si>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</si>
  <si>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</si>
  <si>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</si>
  <si>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</si>
  <si>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</si>
  <si>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</si>
  <si>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</si>
  <si>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</si>
  <si>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</si>
  <si>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</si>
  <si>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</si>
  <si>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</si>
  <si>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</si>
  <si>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</si>
  <si>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</si>
  <si>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</si>
  <si>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</si>
  <si>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</si>
  <si>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</si>
  <si>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</si>
  <si>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</si>
  <si>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</si>
  <si>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</si>
  <si>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</si>
  <si>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</si>
  <si>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</si>
  <si>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</si>
  <si>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</si>
  <si>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</si>
  <si>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</si>
  <si>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</si>
  <si>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</si>
  <si>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</si>
  <si>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</si>
  <si>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</si>
  <si>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</si>
  <si>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</si>
  <si>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</si>
  <si>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</si>
  <si>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</si>
  <si>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</si>
  <si>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</si>
  <si>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</si>
  <si>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</si>
  <si>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</si>
  <si>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</si>
  <si>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</si>
  <si>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</si>
  <si>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</si>
  <si>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</si>
  <si>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</si>
  <si>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</si>
  <si>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</si>
  <si>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</si>
  <si>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</si>
  <si>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</si>
  <si>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</si>
  <si>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</si>
  <si>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</si>
  <si>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</si>
  <si>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</si>
  <si>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</si>
  <si>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</si>
  <si>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</si>
  <si>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</si>
  <si>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</si>
  <si>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</si>
  <si>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</si>
  <si>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</si>
  <si>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</si>
  <si>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</si>
  <si>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</si>
  <si>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</si>
  <si>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</si>
  <si>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</si>
  <si>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</si>
  <si>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</si>
  <si>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</si>
  <si>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</si>
  <si>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</si>
  <si>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</si>
  <si>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</si>
  <si>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</si>
  <si>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</si>
  <si>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</si>
  <si>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</si>
  <si>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</si>
  <si>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</si>
  <si>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</si>
  <si>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</si>
  <si>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</si>
  <si>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</si>
  <si>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</si>
  <si>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</si>
  <si>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</si>
  <si>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</si>
  <si>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</si>
  <si>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</si>
  <si>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</si>
  <si>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</si>
  <si>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</si>
  <si>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</si>
  <si>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</si>
  <si>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</si>
  <si>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</si>
  <si>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</si>
  <si>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</si>
  <si>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</si>
  <si>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</si>
  <si>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</si>
  <si>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</si>
  <si>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</si>
  <si>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</si>
  <si>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</si>
  <si>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</si>
  <si>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</si>
  <si>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</si>
  <si>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</si>
  <si>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</si>
  <si>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</si>
  <si>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</si>
  <si>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</si>
  <si>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</si>
  <si>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</si>
  <si>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</si>
  <si>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</si>
  <si>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</si>
  <si>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</si>
  <si>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</si>
  <si>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</si>
  <si>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</si>
  <si>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</si>
  <si>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</si>
  <si>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</si>
  <si>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</si>
  <si>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</si>
  <si>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</si>
  <si>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</si>
  <si>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</si>
  <si>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</si>
  <si>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</si>
  <si>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</si>
  <si>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</si>
  <si>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</si>
  <si>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</si>
  <si>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</si>
  <si>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</si>
  <si>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</si>
  <si>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</si>
  <si>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</si>
  <si>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</si>
  <si>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</si>
  <si>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</si>
  <si>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</si>
  <si>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</si>
  <si>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</si>
  <si>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</si>
  <si>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</si>
  <si>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</si>
  <si>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</si>
  <si>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</si>
  <si>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</si>
  <si>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</si>
  <si>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</si>
  <si>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</si>
  <si>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</si>
  <si>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</si>
  <si>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</si>
  <si>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</si>
  <si>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</si>
  <si>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</si>
  <si>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</si>
  <si>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</si>
  <si>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</si>
  <si>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</si>
  <si>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</si>
  <si>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</si>
  <si>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</si>
  <si>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</si>
  <si>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</si>
  <si>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</si>
  <si>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</si>
  <si>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</si>
  <si>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</si>
  <si>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</si>
  <si>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</si>
  <si>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</si>
  <si>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</si>
  <si>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</si>
  <si>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</si>
  <si>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</si>
  <si>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</si>
  <si>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</si>
  <si>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</si>
  <si>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</si>
  <si>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</si>
  <si>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</si>
  <si>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</si>
  <si>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</si>
  <si>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</si>
  <si>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</si>
  <si>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</si>
  <si>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</si>
  <si>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</si>
  <si>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</si>
  <si>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</si>
  <si>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</si>
  <si>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</si>
  <si>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</si>
  <si>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</si>
  <si>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</si>
  <si>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</si>
  <si>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</si>
  <si>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</si>
  <si>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</si>
  <si>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</si>
  <si>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</si>
  <si>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</si>
  <si>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</si>
  <si>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</si>
  <si>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</si>
  <si>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</si>
  <si>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</si>
  <si>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</si>
  <si>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</si>
  <si>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</si>
  <si>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</si>
  <si>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</si>
  <si>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</si>
  <si>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</si>
  <si>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</si>
  <si>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</si>
  <si>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</si>
  <si>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</si>
  <si>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</si>
  <si>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</si>
  <si>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</si>
  <si>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</si>
  <si>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</si>
  <si>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</si>
  <si>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</si>
  <si>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</si>
  <si>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</si>
  <si>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</si>
  <si>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</si>
  <si>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</si>
  <si>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</si>
  <si>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</si>
  <si>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</si>
  <si>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</si>
  <si>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</si>
  <si>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</si>
  <si>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</si>
  <si>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</si>
  <si>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</si>
  <si>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</si>
  <si>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</si>
  <si>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</si>
  <si>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</si>
  <si>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</si>
  <si>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</si>
  <si>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</si>
  <si>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</si>
  <si>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</si>
  <si>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</si>
  <si>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</si>
  <si>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</si>
  <si>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</si>
  <si>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</si>
  <si>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</si>
  <si>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</si>
  <si>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</si>
  <si>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</si>
  <si>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</si>
  <si>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</si>
  <si>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</si>
  <si>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</si>
  <si>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</si>
  <si>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</si>
  <si>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</si>
  <si>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</si>
  <si>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</si>
  <si>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</si>
  <si>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</si>
  <si>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</si>
  <si>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</si>
  <si>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</si>
  <si>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</si>
  <si>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</si>
  <si>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</si>
  <si>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</si>
  <si>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</si>
  <si>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</si>
  <si>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</si>
  <si>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</si>
  <si>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</si>
  <si>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</si>
  <si>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</si>
  <si>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</si>
  <si>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</si>
  <si>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</si>
  <si>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</si>
  <si>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</si>
  <si>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</si>
  <si>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</si>
  <si>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</si>
  <si>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</si>
  <si>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</si>
  <si>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</si>
  <si>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</si>
  <si>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</si>
  <si>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</si>
  <si>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</si>
  <si>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</si>
  <si>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</si>
  <si>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</si>
  <si>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</si>
  <si>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</si>
  <si>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</si>
  <si>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</si>
  <si>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</si>
  <si>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</si>
  <si>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</si>
  <si>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</si>
  <si>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</si>
  <si>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</si>
  <si>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</si>
  <si>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</si>
  <si>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</si>
  <si>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</si>
  <si>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</si>
  <si>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</si>
  <si>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</si>
  <si>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</si>
  <si>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</si>
  <si>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</si>
  <si>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</si>
  <si>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</si>
  <si>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</si>
  <si>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</si>
  <si>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</si>
  <si>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</si>
  <si>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</si>
  <si>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</si>
  <si>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</si>
  <si>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</si>
  <si>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</si>
  <si>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</si>
  <si>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</si>
  <si>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</si>
  <si>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</si>
  <si>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</si>
  <si>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</si>
  <si>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</si>
  <si>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</si>
  <si>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</si>
  <si>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</si>
  <si>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</si>
  <si>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</si>
  <si>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</si>
  <si>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</si>
  <si>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</si>
  <si>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</si>
  <si>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</si>
  <si>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</si>
  <si>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</si>
  <si>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</si>
  <si>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</si>
  <si>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</si>
  <si>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</si>
  <si>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</si>
  <si>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</si>
  <si>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</si>
  <si>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</si>
  <si>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</si>
  <si>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</si>
  <si>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</si>
  <si>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</si>
  <si>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</si>
  <si>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</si>
  <si>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</si>
  <si>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</si>
  <si>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</si>
  <si>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</si>
  <si>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</si>
  <si>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</si>
  <si>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</si>
  <si>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</si>
  <si>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</si>
  <si>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</si>
  <si>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</si>
  <si>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</si>
  <si>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</si>
  <si>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</si>
  <si>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</si>
  <si>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</si>
  <si>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</si>
  <si>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</si>
  <si>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</si>
  <si>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</si>
  <si>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</si>
  <si>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</si>
  <si>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</si>
  <si>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</si>
  <si>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</si>
  <si>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</si>
  <si>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</si>
  <si>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</si>
  <si>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</si>
  <si>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</si>
  <si>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</si>
  <si>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</si>
  <si>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</si>
  <si>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</si>
  <si>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</si>
  <si>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</si>
  <si>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</si>
  <si>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</si>
  <si>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</si>
  <si>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</si>
  <si>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</si>
  <si>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</si>
  <si>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</si>
  <si>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</si>
  <si>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</si>
  <si>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</si>
  <si>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</si>
  <si>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</si>
  <si>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</si>
  <si>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</si>
  <si>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</si>
  <si>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</si>
  <si>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</si>
  <si>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</si>
  <si>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</si>
  <si>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</si>
  <si>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</si>
  <si>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</si>
  <si>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</si>
  <si>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</si>
  <si>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</si>
  <si>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</si>
  <si>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</si>
  <si>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</si>
  <si>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</si>
  <si>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</si>
  <si>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</si>
  <si>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</si>
  <si>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</si>
  <si>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</si>
  <si>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</si>
  <si>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</si>
  <si>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</si>
  <si>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</si>
  <si>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</si>
  <si>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</si>
  <si>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</si>
  <si>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</si>
  <si>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</si>
  <si>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</si>
  <si>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</si>
  <si>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</si>
  <si>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</si>
  <si>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</si>
  <si>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</si>
  <si>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</si>
  <si>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</si>
  <si>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</si>
  <si>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</si>
  <si>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</si>
  <si>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</si>
  <si>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</si>
  <si>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</si>
  <si>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</si>
  <si>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</si>
  <si>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</si>
  <si>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</si>
  <si>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</si>
  <si>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</si>
  <si>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</si>
  <si>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</si>
  <si>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</si>
  <si>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</si>
  <si>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</si>
  <si>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</si>
  <si>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</si>
  <si>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</si>
  <si>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</si>
  <si>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</si>
  <si>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</si>
  <si>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</si>
  <si>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</si>
  <si>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</si>
  <si>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</si>
  <si>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</si>
  <si>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</si>
  <si>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</si>
  <si>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</si>
  <si>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</si>
  <si>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</si>
  <si>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</si>
  <si>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</si>
  <si>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</si>
  <si>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</si>
  <si>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</si>
  <si>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</si>
  <si>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</si>
  <si>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</si>
  <si>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</si>
  <si>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</si>
  <si>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</si>
  <si>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</si>
  <si>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</si>
  <si>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</si>
  <si>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</si>
  <si>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</si>
  <si>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</si>
  <si>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</si>
  <si>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</si>
  <si>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</si>
  <si>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</si>
  <si>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</si>
  <si>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</si>
  <si>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</si>
  <si>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</si>
  <si>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</si>
  <si>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</si>
  <si>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</si>
  <si>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</si>
  <si>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</si>
  <si>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</si>
  <si>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</si>
  <si>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</si>
  <si>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</si>
  <si>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</si>
  <si>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</si>
  <si>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</si>
  <si>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</si>
  <si>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</si>
  <si>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</si>
  <si>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</si>
  <si>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</si>
  <si>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</si>
  <si>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</si>
  <si>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</si>
  <si>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</si>
  <si>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</si>
  <si>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</si>
  <si>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</si>
  <si>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</si>
  <si>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</si>
  <si>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</si>
  <si>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</si>
  <si>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</si>
  <si>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</si>
  <si>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</si>
  <si>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</si>
  <si>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</si>
  <si>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</si>
  <si>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</si>
  <si>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</si>
  <si>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</si>
  <si>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</si>
  <si>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</si>
  <si>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</si>
  <si>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</si>
  <si>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</si>
  <si>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</si>
  <si>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</si>
  <si>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</si>
  <si>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</si>
  <si>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</si>
  <si>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</si>
  <si>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</si>
  <si>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</si>
  <si>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</si>
  <si>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</si>
  <si>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</si>
  <si>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</si>
  <si>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</si>
  <si>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</si>
  <si>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</si>
  <si>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</si>
  <si>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</si>
  <si>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</si>
  <si>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</si>
  <si>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</si>
  <si>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</si>
  <si>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</si>
  <si>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</si>
  <si>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</si>
  <si>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</si>
  <si>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</si>
  <si>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</si>
  <si>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</si>
  <si>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</si>
  <si>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</si>
  <si>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</si>
  <si>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</si>
  <si>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</si>
  <si>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</si>
  <si>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</si>
  <si>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</si>
  <si>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</si>
  <si>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</si>
  <si>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</si>
  <si>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</si>
  <si>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</si>
  <si>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</si>
  <si>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</si>
  <si>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</si>
  <si>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</si>
  <si>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</si>
  <si>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</si>
  <si>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</si>
  <si>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</si>
  <si>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</si>
  <si>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</si>
  <si>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</si>
  <si>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</si>
  <si>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</si>
  <si>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</si>
  <si>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</si>
  <si>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</si>
  <si>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</si>
  <si>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</si>
  <si>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</si>
  <si>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</si>
  <si>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</si>
  <si>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</si>
  <si>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</si>
  <si>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</si>
  <si>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</si>
  <si>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</si>
  <si>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</si>
  <si>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</si>
  <si>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</si>
  <si>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</si>
  <si>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</si>
  <si>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</si>
  <si>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</si>
  <si>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</si>
  <si>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</si>
  <si>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</si>
  <si>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</si>
  <si>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</si>
  <si>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</si>
  <si>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</si>
  <si>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</si>
  <si>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</si>
  <si>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</si>
  <si>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</si>
  <si>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</si>
  <si>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</si>
  <si>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</si>
  <si>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</si>
  <si>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</si>
  <si>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</si>
  <si>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</si>
  <si>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</si>
  <si>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</si>
  <si>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</si>
  <si>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</si>
  <si>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</si>
  <si>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</si>
  <si>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</si>
  <si>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</si>
  <si>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</si>
  <si>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</si>
  <si>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</si>
  <si>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</si>
  <si>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</si>
  <si>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</si>
  <si>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</si>
  <si>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</si>
  <si>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</si>
  <si>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</si>
  <si>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</si>
  <si>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</si>
  <si>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</si>
  <si>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</si>
  <si>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</si>
  <si>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</si>
  <si>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</si>
  <si>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</si>
  <si>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</si>
  <si>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</si>
  <si>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</si>
  <si>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</si>
  <si>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</si>
  <si>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</si>
  <si>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</si>
  <si>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</si>
  <si>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</si>
  <si>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</si>
  <si>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</si>
  <si>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</si>
  <si>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</si>
  <si>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</si>
  <si>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</si>
  <si>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</si>
  <si>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</si>
  <si>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</si>
  <si>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</si>
  <si>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</si>
  <si>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</si>
  <si>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</si>
  <si>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</si>
  <si>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</si>
  <si>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</si>
  <si>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</si>
  <si>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</si>
  <si>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</si>
  <si>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</si>
  <si>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</si>
  <si>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</si>
  <si>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</si>
  <si>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</si>
  <si>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</si>
  <si>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</si>
  <si>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</si>
  <si>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</si>
  <si>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</si>
  <si>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</si>
  <si>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</si>
  <si>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</si>
  <si>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</si>
  <si>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</si>
  <si>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</si>
  <si>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</si>
  <si>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</si>
  <si>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</si>
  <si>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</si>
  <si>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</si>
  <si>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</si>
  <si>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</si>
  <si>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</si>
  <si>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</si>
  <si>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</si>
  <si>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</si>
  <si>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</si>
  <si>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</si>
  <si>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</si>
  <si>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</si>
  <si>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</si>
  <si>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</si>
  <si>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</si>
  <si>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</si>
  <si>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</si>
  <si>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</si>
  <si>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</si>
  <si>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</si>
  <si>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</si>
  <si>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</si>
  <si>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</si>
  <si>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</si>
  <si>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</si>
  <si>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</si>
  <si>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</si>
  <si>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</si>
  <si>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</si>
  <si>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</si>
  <si>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</si>
  <si>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</si>
  <si>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</si>
  <si>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</si>
  <si>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</si>
  <si>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</si>
  <si>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</si>
  <si>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</si>
  <si>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</si>
  <si>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</si>
  <si>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</si>
  <si>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</si>
  <si>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</si>
  <si>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</si>
  <si>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</si>
  <si>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</si>
  <si>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</si>
  <si>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</si>
  <si>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</si>
  <si>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</si>
  <si>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</si>
  <si>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</si>
  <si>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</si>
  <si>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</si>
  <si>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</si>
  <si>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</si>
  <si>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</si>
  <si>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</si>
  <si>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</si>
  <si>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</si>
  <si>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</si>
  <si>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</si>
  <si>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</si>
  <si>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</si>
  <si>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</si>
  <si>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</si>
  <si>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</si>
  <si>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</si>
  <si>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</si>
  <si>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</si>
  <si>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</si>
  <si>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</si>
  <si>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</si>
  <si>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</si>
  <si>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</si>
  <si>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</si>
  <si>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</si>
  <si>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</si>
  <si>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</si>
  <si>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</si>
  <si>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</si>
  <si>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</si>
  <si>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</si>
  <si>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</si>
  <si>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</si>
  <si>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</si>
  <si>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</si>
  <si>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</si>
  <si>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</si>
  <si>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</si>
  <si>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</si>
  <si>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</si>
  <si>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</si>
  <si>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</si>
  <si>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</si>
  <si>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</si>
  <si>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</si>
  <si>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</si>
  <si>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</si>
  <si>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</si>
  <si>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</si>
  <si>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</si>
  <si>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</si>
  <si>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</si>
  <si>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</si>
  <si>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</si>
  <si>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</si>
  <si>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</si>
  <si>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</si>
  <si>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</si>
  <si>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</si>
  <si>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</si>
  <si>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</si>
  <si>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</si>
  <si>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</si>
  <si>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</si>
  <si>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</si>
  <si>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</si>
  <si>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</si>
  <si>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</si>
  <si>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</si>
  <si>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</si>
  <si>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</si>
  <si>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</si>
  <si>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</si>
  <si>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</si>
  <si>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</si>
  <si>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</si>
  <si>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</si>
  <si>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</si>
  <si>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</si>
  <si>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</si>
  <si>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</si>
  <si>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</si>
  <si>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</si>
  <si>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</si>
  <si>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</si>
  <si>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</si>
  <si>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</si>
  <si>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</si>
  <si>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</si>
  <si>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</si>
  <si>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</si>
  <si>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</si>
  <si>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</si>
  <si>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</si>
  <si>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</si>
  <si>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</si>
  <si>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</si>
  <si>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</si>
  <si>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</si>
  <si>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</si>
  <si>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</si>
  <si>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</si>
  <si>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</si>
  <si>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</si>
  <si>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</si>
  <si>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</si>
  <si>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</si>
  <si>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</si>
  <si>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</si>
  <si>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</si>
  <si>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</si>
  <si>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</si>
  <si>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</si>
  <si>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</si>
  <si>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</si>
  <si>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</si>
  <si>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</si>
  <si>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</si>
  <si>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</si>
  <si>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</si>
  <si>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</si>
  <si>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</si>
  <si>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</si>
  <si>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</si>
  <si>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</si>
  <si>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</si>
  <si>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</si>
  <si>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</si>
  <si>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</si>
  <si>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</si>
  <si>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</si>
  <si>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</si>
  <si>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</si>
  <si>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</si>
  <si>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</si>
  <si>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</si>
  <si>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</si>
  <si>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</si>
  <si>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</si>
  <si>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</si>
  <si>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</si>
  <si>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</si>
  <si>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</si>
  <si>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</si>
  <si>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</si>
  <si>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</si>
  <si>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</si>
  <si>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</si>
  <si>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</si>
  <si>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</si>
  <si>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</si>
  <si>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</si>
  <si>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</si>
  <si>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</si>
  <si>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</si>
  <si>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</si>
  <si>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</si>
  <si>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</si>
  <si>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</si>
  <si>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</si>
  <si>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</si>
  <si>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</si>
  <si>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</si>
  <si>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</si>
  <si>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</si>
  <si>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</si>
  <si>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</si>
  <si>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</si>
  <si>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</si>
  <si>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</si>
  <si>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</si>
  <si>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</si>
  <si>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</si>
  <si>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</si>
  <si>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</si>
  <si>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</si>
  <si>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</si>
  <si>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</si>
  <si>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</si>
  <si>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</si>
  <si>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</si>
  <si>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</si>
  <si>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</si>
  <si>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</si>
  <si>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</si>
  <si>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</si>
  <si>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</si>
  <si>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</si>
  <si>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</si>
  <si>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</si>
  <si>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</si>
  <si>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</si>
  <si>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</si>
  <si>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</si>
  <si>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</si>
  <si>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</si>
  <si>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</si>
  <si>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</si>
  <si>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</si>
  <si>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</si>
  <si>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</si>
  <si>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</si>
  <si>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</si>
  <si>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</si>
  <si>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</si>
  <si>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</si>
  <si>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</si>
  <si>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</si>
  <si>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</si>
  <si>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</si>
  <si>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</si>
  <si>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</si>
  <si>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</si>
  <si>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</si>
  <si>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</si>
  <si>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</si>
  <si>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</si>
  <si>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</si>
  <si>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</si>
  <si>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</si>
  <si>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</si>
  <si>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</si>
  <si>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</si>
  <si>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</si>
  <si>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</si>
  <si>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</si>
  <si>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</si>
  <si>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</si>
  <si>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</si>
  <si>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</si>
  <si>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</si>
  <si>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</si>
  <si>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</si>
  <si>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</si>
  <si>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</si>
  <si>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</si>
  <si>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</si>
  <si>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</si>
  <si>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</si>
  <si>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</si>
  <si>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</si>
  <si>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</si>
  <si>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</si>
  <si>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</si>
  <si>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</si>
  <si>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</si>
  <si>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</si>
  <si>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</si>
  <si>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</si>
  <si>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</si>
  <si>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</si>
  <si>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</si>
  <si>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</si>
  <si>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</si>
  <si>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</si>
  <si>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</si>
  <si>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</si>
  <si>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</si>
  <si>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</si>
  <si>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</si>
  <si>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</si>
  <si>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</si>
  <si>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</si>
  <si>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</si>
  <si>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</si>
  <si>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</si>
  <si>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</si>
  <si>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</si>
  <si>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</si>
  <si>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</si>
  <si>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</si>
  <si>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</si>
  <si>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</si>
  <si>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</si>
  <si>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</si>
  <si>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</si>
  <si>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</si>
  <si>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</si>
  <si>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</si>
  <si>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</si>
  <si>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</si>
  <si>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</si>
  <si>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</si>
  <si>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</si>
  <si>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</si>
  <si>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</si>
  <si>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</si>
  <si>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</si>
  <si>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</si>
  <si>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</si>
  <si>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</si>
  <si>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</si>
  <si>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</si>
  <si>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</si>
  <si>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</si>
  <si>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</si>
  <si>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</si>
  <si>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</si>
  <si>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</si>
  <si>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</si>
  <si>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</si>
  <si>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</si>
  <si>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</si>
  <si>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</si>
  <si>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</si>
  <si>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</si>
  <si>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</si>
  <si>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</si>
  <si>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</si>
  <si>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</si>
  <si>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</si>
  <si>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</si>
  <si>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</si>
  <si>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</si>
  <si>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</si>
  <si>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</si>
  <si>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</si>
  <si>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</si>
  <si>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</si>
  <si>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</si>
  <si>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</si>
  <si>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</si>
  <si>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</si>
  <si>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</si>
  <si>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</si>
  <si>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</si>
  <si>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</si>
  <si>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</si>
  <si>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</si>
  <si>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</si>
  <si>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</si>
  <si>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</si>
  <si>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</si>
  <si>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</si>
  <si>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</si>
  <si>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</si>
  <si>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</si>
  <si>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</si>
  <si>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</si>
  <si>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</si>
  <si>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</si>
  <si>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</si>
  <si>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</si>
  <si>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</si>
  <si>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</si>
  <si>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</si>
  <si>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</si>
  <si>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</si>
  <si>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</si>
  <si>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</si>
  <si>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</si>
  <si>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</si>
  <si>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</si>
  <si>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</si>
  <si>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</si>
  <si>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</si>
  <si>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</si>
  <si>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</si>
  <si>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</si>
  <si>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</si>
  <si>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</si>
  <si>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</si>
  <si>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</si>
  <si>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</si>
  <si>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</si>
  <si>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</si>
  <si>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</si>
  <si>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</si>
  <si>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</si>
  <si>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</si>
  <si>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</si>
  <si>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</si>
  <si>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</si>
  <si>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</si>
  <si>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</si>
  <si>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</si>
  <si>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</si>
  <si>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</si>
  <si>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</si>
  <si>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</si>
  <si>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</si>
  <si>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</si>
  <si>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</si>
  <si>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</si>
  <si>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</si>
  <si>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</si>
  <si>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</si>
  <si>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</si>
  <si>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</si>
  <si>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</si>
  <si>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</si>
  <si>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</si>
  <si>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</si>
  <si>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</si>
  <si>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</si>
  <si>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</si>
  <si>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</si>
  <si>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</si>
  <si>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</si>
  <si>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</si>
  <si>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</si>
  <si>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</si>
  <si>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</si>
  <si>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</si>
  <si>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</si>
  <si>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</si>
  <si>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</si>
  <si>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</si>
  <si>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</si>
  <si>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</si>
  <si>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</si>
  <si>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</si>
  <si>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</si>
  <si>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</si>
  <si>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</si>
  <si>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</si>
  <si>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</si>
  <si>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</si>
  <si>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</si>
  <si>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</si>
  <si>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</si>
  <si>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</si>
  <si>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</si>
  <si>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</si>
  <si>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</si>
  <si>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</si>
  <si>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</si>
  <si>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</si>
  <si>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</si>
  <si>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</si>
  <si>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</si>
  <si>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</si>
  <si>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</si>
  <si>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</si>
  <si>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</si>
  <si>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</si>
  <si>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</si>
  <si>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</si>
  <si>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</si>
  <si>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</si>
  <si>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</si>
  <si>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</si>
  <si>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</si>
  <si>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</si>
  <si>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</si>
  <si>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</si>
  <si>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</si>
  <si>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</si>
  <si>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</si>
  <si>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</si>
  <si>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</si>
  <si>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</si>
  <si>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</si>
  <si>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</si>
  <si>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</si>
  <si>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</si>
  <si>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</si>
  <si>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</si>
  <si>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</si>
  <si>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</si>
  <si>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</si>
  <si>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</si>
  <si>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</si>
  <si>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</si>
  <si>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</si>
  <si>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</si>
  <si>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</si>
  <si>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</si>
  <si>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</si>
  <si>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</si>
  <si>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</si>
  <si>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</si>
  <si>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</si>
  <si>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</si>
  <si>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</si>
  <si>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</si>
  <si>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</si>
  <si>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</si>
  <si>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</si>
  <si>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</si>
  <si>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</si>
  <si>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</si>
  <si>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</si>
  <si>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</si>
  <si>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</si>
  <si>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</si>
  <si>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</si>
  <si>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</si>
  <si>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</si>
  <si>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</si>
  <si>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</si>
  <si>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</si>
  <si>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</si>
  <si>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</si>
  <si>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</si>
  <si>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</si>
  <si>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</si>
  <si>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</si>
  <si>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</si>
  <si>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</si>
  <si>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</si>
  <si>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</si>
  <si>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</si>
  <si>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</si>
  <si>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</si>
  <si>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</si>
  <si>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</si>
  <si>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</si>
  <si>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</si>
  <si>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</si>
  <si>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</si>
  <si>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</si>
  <si>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</si>
  <si>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</si>
  <si>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</si>
  <si>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</si>
  <si>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</si>
  <si>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</si>
  <si>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</si>
  <si>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</si>
  <si>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</si>
  <si>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</si>
  <si>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</si>
  <si>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</si>
  <si>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</si>
  <si>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</si>
  <si>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</si>
  <si>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</si>
  <si>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</si>
  <si>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</si>
  <si>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</si>
  <si>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</si>
  <si>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</si>
  <si>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</si>
  <si>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</si>
  <si>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</si>
  <si>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</si>
  <si>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</si>
  <si>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</si>
  <si>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</si>
  <si>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</si>
  <si>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</si>
  <si>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</si>
  <si>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</si>
  <si>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</si>
  <si>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</si>
  <si>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</si>
  <si>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</si>
  <si>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</si>
  <si>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</si>
  <si>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</si>
  <si>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</si>
  <si>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</si>
  <si>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</si>
  <si>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</si>
  <si>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</si>
  <si>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</si>
  <si>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</si>
  <si>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</si>
  <si>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</si>
  <si>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</si>
  <si>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</si>
  <si>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</si>
  <si>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</si>
  <si>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</si>
  <si>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</si>
  <si>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</si>
  <si>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</si>
  <si>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</si>
  <si>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</si>
  <si>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</si>
  <si>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</si>
  <si>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</si>
  <si>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</si>
  <si>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</si>
  <si>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</si>
  <si>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</si>
  <si>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</si>
  <si>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</si>
  <si>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</si>
  <si>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</si>
  <si>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</si>
  <si>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</si>
  <si>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</si>
  <si>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</si>
  <si>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</si>
  <si>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</si>
  <si>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</si>
  <si>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</si>
  <si>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</si>
  <si>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</si>
  <si>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</si>
  <si>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</si>
  <si>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</si>
  <si>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</si>
  <si>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</si>
  <si>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</si>
  <si>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</si>
  <si>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</si>
  <si>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</si>
  <si>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</si>
  <si>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</si>
  <si>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</si>
  <si>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</si>
  <si>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</si>
  <si>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</si>
  <si>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</si>
  <si>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</si>
  <si>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</si>
  <si>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</si>
  <si>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</si>
  <si>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</si>
  <si>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</si>
  <si>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</si>
  <si>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</si>
  <si>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</si>
  <si>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</si>
  <si>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</si>
  <si>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</si>
  <si>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</si>
  <si>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</si>
  <si>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</si>
  <si>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</si>
  <si>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</si>
  <si>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</si>
  <si>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</si>
  <si>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</si>
  <si>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</si>
  <si>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</si>
  <si>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</si>
  <si>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</si>
  <si>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</si>
  <si>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</si>
  <si>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</si>
  <si>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</si>
  <si>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</si>
  <si>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</si>
  <si>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</si>
  <si>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</si>
  <si>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</si>
  <si>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</si>
  <si>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</si>
  <si>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</si>
  <si>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</si>
  <si>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</si>
  <si>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</si>
  <si>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</si>
  <si>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</si>
  <si>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</si>
  <si>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</si>
  <si>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</si>
  <si>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</si>
  <si>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</si>
  <si>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</si>
  <si>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</si>
  <si>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</si>
  <si>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</si>
  <si>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</si>
  <si>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</si>
  <si>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</si>
  <si>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</si>
  <si>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</si>
  <si>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</si>
  <si>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</si>
  <si>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</si>
  <si>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</si>
  <si>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</si>
  <si>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</si>
  <si>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</si>
  <si>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</si>
  <si>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</si>
  <si>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</si>
  <si>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</si>
  <si>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</si>
  <si>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</si>
  <si>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</si>
  <si>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</si>
  <si>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</si>
  <si>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</si>
  <si>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</si>
  <si>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</si>
  <si>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</si>
  <si>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</si>
  <si>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</si>
  <si>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</si>
  <si>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</si>
  <si>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</si>
  <si>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</si>
  <si>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</si>
  <si>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</si>
  <si>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</si>
  <si>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</si>
  <si>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</si>
  <si>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</si>
  <si>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</si>
  <si>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</si>
  <si>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</si>
  <si>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</si>
  <si>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</si>
  <si>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</si>
  <si>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</si>
  <si>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</si>
  <si>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</si>
  <si>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</si>
  <si>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</si>
  <si>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</si>
  <si>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</si>
  <si>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</si>
  <si>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</si>
  <si>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</si>
  <si>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</si>
  <si>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</si>
  <si>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</si>
  <si>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</si>
  <si>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</si>
  <si>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</si>
  <si>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</si>
  <si>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</si>
  <si>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</si>
  <si>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</si>
  <si>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</si>
  <si>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</si>
  <si>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</si>
  <si>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</si>
  <si>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</si>
  <si>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</si>
  <si>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</si>
  <si>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</si>
  <si>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</si>
  <si>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</si>
  <si>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</si>
  <si>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</si>
  <si>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</si>
  <si>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</si>
  <si>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</si>
  <si>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</si>
  <si>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</si>
  <si>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</si>
  <si>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</si>
  <si>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</si>
  <si>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</si>
  <si>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</si>
  <si>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</si>
  <si>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</si>
  <si>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</si>
  <si>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</si>
  <si>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</si>
  <si>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</si>
  <si>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</si>
  <si>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</si>
  <si>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</si>
  <si>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</si>
  <si>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</si>
  <si>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</si>
  <si>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</si>
  <si>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</si>
  <si>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</si>
  <si>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</si>
  <si>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</si>
  <si>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</si>
  <si>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</si>
  <si>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</si>
  <si>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</si>
  <si>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</si>
  <si>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</si>
  <si>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</si>
  <si>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</si>
  <si>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</si>
  <si>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</si>
  <si>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</si>
  <si>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</si>
  <si>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</si>
  <si>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</si>
  <si>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</si>
  <si>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</si>
  <si>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</si>
  <si>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</si>
  <si>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</si>
  <si>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</si>
  <si>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</si>
  <si>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</si>
  <si>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</si>
  <si>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</si>
  <si>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</si>
  <si>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</si>
  <si>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</si>
  <si>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</si>
  <si>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</si>
  <si>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</si>
  <si>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</si>
  <si>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</si>
  <si>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</si>
  <si>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</si>
  <si>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</si>
  <si>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</si>
  <si>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</si>
  <si>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</si>
  <si>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</si>
  <si>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</si>
  <si>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</si>
  <si>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</si>
  <si>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</si>
  <si>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</si>
  <si>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</si>
  <si>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</si>
  <si>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</si>
  <si>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</si>
  <si>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</si>
  <si>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</si>
  <si>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</si>
  <si>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</si>
  <si>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</si>
  <si>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</si>
  <si>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</si>
  <si>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</si>
  <si>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</si>
  <si>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</si>
  <si>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</si>
  <si>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</si>
  <si>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</si>
  <si>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</si>
  <si>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</si>
  <si>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</si>
  <si>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</si>
  <si>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</si>
  <si>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</si>
  <si>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</si>
  <si>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</si>
  <si>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</si>
  <si>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</si>
  <si>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</si>
  <si>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</si>
  <si>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</si>
  <si>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</si>
  <si>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</si>
  <si>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</si>
  <si>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</si>
  <si>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</si>
  <si>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</si>
  <si>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</si>
  <si>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</si>
  <si>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</si>
  <si>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</si>
  <si>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</si>
  <si>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</si>
  <si>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</si>
  <si>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</si>
  <si>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</si>
  <si>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</si>
  <si>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</si>
  <si>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</si>
  <si>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</si>
  <si>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</si>
  <si>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</si>
  <si>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</si>
  <si>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</si>
  <si>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</si>
  <si>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</si>
  <si>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</si>
  <si>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</si>
  <si>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</si>
  <si>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</si>
  <si>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</si>
  <si>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</si>
  <si>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</si>
  <si>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</si>
  <si>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</si>
  <si>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</si>
  <si>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</si>
  <si>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</si>
  <si>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</si>
  <si>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</si>
  <si>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</si>
  <si>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</si>
  <si>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</si>
  <si>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</si>
  <si>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</si>
  <si>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</si>
  <si>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</si>
  <si>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</si>
  <si>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</si>
  <si>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</si>
  <si>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</si>
  <si>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</si>
  <si>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</si>
  <si>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</si>
  <si>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</si>
  <si>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</si>
  <si>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</si>
  <si>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</si>
  <si>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</si>
  <si>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</si>
  <si>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</si>
  <si>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</si>
  <si>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</si>
  <si>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</si>
  <si>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</si>
  <si>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</si>
  <si>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</si>
  <si>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</si>
  <si>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</si>
  <si>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</si>
  <si>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</si>
  <si>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</si>
  <si>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</si>
  <si>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</si>
  <si>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</si>
  <si>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</si>
  <si>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</si>
  <si>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</si>
  <si>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</si>
  <si>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</si>
  <si>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</si>
  <si>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</si>
  <si>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</si>
  <si>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</si>
  <si>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</si>
  <si>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</si>
  <si>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</si>
  <si>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</si>
  <si>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</si>
  <si>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</si>
  <si>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</si>
  <si>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</si>
  <si>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</si>
  <si>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</si>
  <si>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</si>
  <si>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</si>
  <si>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</si>
  <si>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</si>
  <si>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</si>
  <si>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</si>
  <si>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</si>
  <si>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</si>
  <si>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</si>
  <si>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</si>
  <si>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</si>
  <si>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</si>
  <si>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</si>
  <si>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</si>
  <si>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</si>
  <si>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</si>
  <si>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</si>
  <si>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</si>
  <si>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</si>
  <si>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</si>
  <si>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</si>
  <si>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</si>
  <si>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</si>
  <si>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</si>
  <si>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</si>
  <si>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</si>
  <si>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</si>
  <si>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</si>
  <si>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</si>
  <si>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</si>
  <si>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</si>
  <si>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</si>
  <si>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</si>
  <si>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</si>
  <si>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</si>
  <si>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</si>
  <si>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</si>
  <si>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</si>
  <si>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</si>
  <si>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</si>
  <si>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</si>
  <si>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</si>
  <si>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</si>
  <si>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</si>
  <si>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</si>
  <si>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</si>
  <si>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</si>
  <si>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</si>
  <si>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</si>
  <si>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</si>
  <si>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</si>
  <si>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</si>
  <si>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</si>
  <si>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</si>
  <si>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</si>
  <si>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</si>
  <si>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</si>
  <si>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</si>
  <si>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</si>
  <si>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</si>
  <si>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</si>
  <si>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</si>
  <si>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</si>
  <si>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</si>
  <si>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</si>
  <si>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</si>
  <si>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</si>
  <si>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</si>
  <si>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</si>
  <si>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</si>
  <si>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</si>
  <si>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</si>
  <si>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</si>
  <si>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</si>
  <si>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</si>
  <si>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</si>
  <si>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</si>
  <si>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</si>
  <si>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</si>
  <si>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</si>
  <si>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</si>
  <si>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</si>
  <si>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</si>
  <si>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</si>
  <si>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</si>
  <si>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</si>
  <si>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</si>
  <si>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</si>
  <si>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</si>
  <si>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</si>
  <si>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</si>
  <si>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</si>
  <si>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</si>
  <si>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</si>
  <si>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</si>
  <si>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</si>
  <si>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</si>
  <si>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</si>
  <si>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</si>
  <si>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</si>
  <si>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</si>
  <si>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</si>
  <si>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</si>
  <si>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</si>
  <si>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</si>
  <si>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</si>
  <si>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</si>
  <si>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</si>
  <si>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</si>
  <si>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</si>
  <si>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</si>
  <si>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</si>
  <si>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</si>
  <si>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</si>
  <si>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</si>
  <si>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</si>
  <si>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</si>
  <si>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</si>
  <si>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</si>
  <si>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</si>
  <si>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</si>
  <si>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</si>
  <si>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</si>
  <si>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</si>
  <si>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</si>
  <si>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</si>
  <si>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</si>
  <si>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</si>
  <si>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</si>
  <si>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</si>
  <si>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</si>
  <si>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</si>
  <si>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</si>
  <si>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</si>
  <si>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</si>
  <si>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</si>
  <si>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</si>
  <si>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</si>
  <si>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</si>
  <si>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</si>
  <si>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</si>
  <si>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</si>
  <si>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</si>
  <si>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</si>
  <si>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</si>
  <si>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</si>
  <si>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</si>
  <si>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</si>
  <si>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</si>
  <si>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</si>
  <si>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</si>
  <si>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</si>
  <si>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</si>
  <si>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</si>
  <si>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</si>
  <si>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</si>
  <si>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</si>
  <si>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</si>
  <si>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</si>
  <si>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</si>
  <si>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</si>
  <si>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</si>
  <si>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</si>
  <si>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</si>
  <si>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</si>
  <si>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</si>
  <si>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</si>
  <si>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</si>
  <si>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</si>
  <si>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</si>
  <si>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</si>
  <si>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</si>
  <si>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</si>
  <si>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</si>
  <si>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</si>
  <si>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</si>
  <si>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</si>
  <si>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</si>
  <si>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</si>
  <si>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</si>
  <si>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</si>
  <si>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</si>
  <si>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</si>
  <si>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</si>
  <si>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</si>
  <si>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</si>
  <si>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</si>
  <si>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</si>
  <si>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</si>
  <si>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</si>
  <si>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</si>
  <si>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</si>
  <si>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</si>
  <si>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</si>
  <si>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</si>
  <si>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</si>
  <si>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</si>
  <si>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</si>
  <si>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</si>
  <si>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</si>
  <si>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</si>
  <si>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</si>
  <si>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</si>
  <si>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</si>
  <si>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</si>
  <si>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</si>
  <si>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</si>
  <si>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</si>
  <si>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</si>
  <si>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</si>
  <si>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</si>
  <si>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</si>
  <si>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</si>
  <si>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</si>
  <si>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</si>
  <si>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</si>
  <si>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</si>
  <si>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</si>
  <si>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</si>
  <si>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</si>
  <si>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</si>
  <si>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</si>
  <si>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</si>
  <si>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</si>
  <si>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</si>
  <si>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</si>
  <si>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</si>
  <si>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</si>
  <si>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</si>
  <si>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</si>
  <si>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</si>
  <si>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</si>
  <si>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</si>
  <si>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</si>
  <si>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</si>
  <si>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</si>
  <si>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</si>
  <si>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</si>
  <si>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</si>
  <si>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</si>
  <si>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</si>
  <si>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</si>
  <si>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</si>
  <si>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</si>
  <si>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</si>
  <si>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</si>
  <si>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</si>
  <si>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</si>
  <si>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</si>
  <si>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</si>
  <si>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</si>
  <si>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</si>
  <si>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</si>
  <si>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</si>
  <si>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</si>
  <si>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</si>
  <si>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</si>
  <si>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</si>
  <si>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</si>
  <si>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</si>
  <si>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</si>
  <si>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</si>
  <si>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</si>
  <si>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</si>
  <si>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</si>
  <si>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</si>
  <si>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</si>
  <si>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</si>
  <si>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</si>
  <si>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</si>
  <si>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</si>
  <si>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</si>
  <si>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</si>
  <si>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</si>
  <si>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</si>
  <si>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</si>
  <si>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</si>
  <si>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</si>
  <si>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</si>
  <si>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</si>
  <si>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</si>
  <si>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</si>
  <si>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</si>
  <si>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</si>
  <si>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</si>
  <si>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</si>
  <si>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</si>
  <si>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</si>
  <si>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</si>
  <si>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</si>
  <si>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</si>
  <si>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</si>
  <si>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</si>
  <si>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</si>
  <si>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</si>
  <si>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</si>
  <si>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</si>
  <si>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</si>
  <si>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</si>
  <si>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</si>
  <si>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</si>
  <si>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</si>
  <si>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</si>
  <si>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</si>
  <si>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</si>
  <si>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</si>
  <si>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</si>
  <si>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</si>
  <si>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</si>
  <si>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</si>
  <si>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</si>
  <si>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</si>
  <si>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</si>
  <si>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</si>
  <si>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</si>
  <si>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</si>
  <si>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</si>
  <si>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</si>
  <si>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</si>
  <si>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</si>
  <si>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</si>
  <si>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</si>
  <si>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</si>
  <si>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</si>
  <si>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</si>
  <si>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</si>
  <si>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</si>
  <si>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</si>
  <si>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</si>
  <si>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</si>
  <si>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</si>
  <si>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</si>
  <si>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</si>
  <si>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</si>
  <si>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</si>
  <si>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</si>
  <si>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</si>
  <si>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</si>
  <si>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</si>
  <si>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</si>
  <si>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</si>
  <si>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</si>
  <si>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</si>
  <si>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</si>
  <si>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</si>
  <si>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</si>
  <si>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</si>
  <si>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</si>
  <si>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</si>
  <si>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</si>
  <si>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</si>
  <si>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</si>
  <si>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</si>
  <si>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</si>
  <si>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</si>
  <si>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</si>
  <si>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</si>
  <si>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</si>
  <si>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</si>
  <si>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</si>
  <si>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</si>
  <si>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</si>
  <si>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</si>
  <si>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</si>
  <si>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</si>
  <si>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</si>
  <si>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</si>
  <si>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</si>
  <si>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</si>
  <si>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</si>
  <si>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</si>
  <si>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</si>
  <si>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</si>
  <si>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</si>
  <si>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</si>
  <si>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</si>
  <si>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</si>
  <si>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</si>
  <si>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</si>
  <si>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</si>
  <si>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</si>
  <si>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</si>
  <si>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</si>
  <si>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</si>
  <si>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</si>
  <si>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</si>
  <si>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</si>
  <si>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</si>
  <si>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</si>
  <si>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</si>
  <si>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</si>
  <si>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</si>
  <si>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</si>
  <si>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</si>
  <si>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</si>
  <si>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</si>
  <si>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</si>
  <si>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</si>
  <si>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</si>
  <si>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</si>
  <si>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</si>
  <si>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</si>
  <si>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</si>
  <si>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</si>
  <si>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</si>
  <si>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</si>
  <si>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</si>
  <si>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</si>
  <si>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</si>
  <si>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</si>
  <si>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</si>
  <si>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</si>
  <si>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</si>
  <si>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</si>
  <si>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</si>
  <si>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</si>
  <si>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</si>
  <si>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</si>
  <si>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</si>
  <si>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</si>
  <si>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</si>
  <si>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</si>
  <si>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</si>
  <si>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</si>
  <si>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</si>
  <si>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</si>
  <si>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</si>
  <si>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</si>
  <si>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</si>
  <si>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</si>
  <si>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</si>
  <si>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</si>
  <si>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</si>
  <si>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</si>
  <si>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</si>
  <si>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</si>
  <si>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</si>
  <si>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</si>
  <si>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</si>
  <si>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</si>
  <si>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</si>
  <si>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</si>
  <si>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</si>
  <si>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</si>
  <si>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</si>
  <si>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</si>
  <si>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</si>
  <si>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</si>
  <si>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</si>
  <si>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</si>
  <si>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</si>
  <si>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</si>
  <si>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</si>
  <si>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</si>
  <si>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</si>
  <si>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</si>
  <si>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</si>
  <si>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</si>
  <si>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</si>
  <si>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</si>
  <si>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</si>
  <si>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</si>
  <si>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</si>
  <si>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</si>
  <si>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</si>
  <si>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</si>
  <si>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</si>
  <si>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</si>
  <si>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</si>
  <si>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</si>
  <si>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</si>
  <si>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</si>
  <si>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</si>
  <si>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</si>
  <si>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</si>
  <si>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</si>
  <si>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</si>
  <si>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</si>
  <si>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</si>
  <si>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</si>
  <si>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</si>
  <si>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</si>
  <si>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</si>
  <si>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</si>
  <si>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</si>
  <si>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</si>
  <si>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</si>
  <si>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</si>
  <si>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</si>
  <si>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</si>
  <si>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</si>
  <si>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</si>
  <si>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</si>
  <si>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</si>
  <si>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</si>
  <si>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</si>
  <si>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</si>
  <si>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</si>
  <si>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</si>
  <si>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</si>
  <si>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</si>
  <si>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</si>
  <si>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</si>
  <si>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</si>
  <si>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</si>
  <si>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</si>
  <si>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</si>
  <si>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</si>
  <si>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</si>
  <si>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</si>
  <si>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</si>
  <si>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</si>
  <si>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</si>
  <si>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</si>
  <si>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</si>
  <si>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</si>
  <si>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</si>
  <si>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</si>
  <si>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</si>
  <si>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</si>
  <si>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</si>
  <si>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</si>
  <si>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</si>
  <si>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</si>
  <si>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</si>
  <si>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</si>
  <si>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</si>
  <si>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</si>
  <si>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</si>
  <si>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</si>
  <si>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</si>
  <si>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</si>
  <si>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</si>
  <si>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</si>
  <si>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</si>
  <si>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</si>
  <si>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</si>
  <si>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</si>
  <si>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</si>
  <si>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</si>
  <si>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</si>
  <si>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</si>
  <si>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</si>
  <si>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</si>
  <si>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</si>
  <si>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</si>
  <si>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</si>
  <si>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</si>
  <si>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</si>
  <si>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</si>
  <si>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</si>
  <si>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</si>
  <si>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</si>
  <si>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</si>
  <si>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</si>
  <si>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</si>
  <si>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</si>
  <si>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</si>
  <si>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</si>
  <si>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</si>
  <si>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</si>
  <si>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</si>
  <si>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</si>
  <si>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</si>
  <si>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</si>
  <si>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</si>
  <si>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</si>
  <si>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</si>
  <si>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</si>
  <si>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</si>
  <si>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</si>
  <si>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</si>
  <si>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</si>
  <si>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</si>
  <si>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</si>
  <si>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</si>
  <si>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</si>
  <si>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</si>
  <si>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</si>
  <si>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</si>
  <si>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</si>
  <si>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</si>
  <si>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</si>
  <si>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</si>
  <si>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</si>
  <si>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</si>
  <si>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</si>
  <si>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</si>
  <si>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</si>
  <si>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</si>
  <si>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</si>
  <si>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</si>
  <si>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</si>
  <si>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</si>
  <si>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</si>
  <si>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</si>
  <si>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</si>
  <si>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</si>
  <si>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</si>
  <si>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</si>
  <si>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</si>
  <si>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</si>
  <si>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</si>
  <si>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</si>
  <si>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</si>
  <si>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</si>
  <si>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</si>
  <si>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</si>
  <si>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</si>
  <si>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</si>
  <si>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</si>
  <si>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</si>
  <si>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</si>
  <si>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</si>
  <si>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</si>
  <si>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</si>
  <si>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</si>
  <si>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</si>
  <si>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</si>
  <si>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</si>
  <si>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</si>
  <si>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</si>
  <si>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</si>
  <si>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</si>
  <si>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</si>
  <si>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</si>
  <si>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</si>
  <si>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</si>
  <si>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</si>
  <si>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</si>
  <si>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</si>
  <si>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</si>
  <si>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</si>
  <si>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</si>
  <si>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</si>
  <si>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</si>
  <si>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</si>
  <si>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</si>
  <si>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</si>
  <si>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</si>
  <si>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</si>
  <si>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</si>
  <si>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</si>
  <si>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</si>
  <si>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</si>
  <si>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</si>
  <si>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</si>
  <si>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</si>
  <si>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</si>
  <si>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</si>
  <si>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</si>
  <si>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</si>
  <si>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</si>
  <si>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</si>
  <si>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</si>
  <si>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</si>
  <si>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</si>
  <si>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</si>
  <si>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</si>
  <si>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</si>
  <si>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</si>
  <si>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</si>
  <si>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</si>
  <si>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</si>
  <si>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</si>
  <si>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</si>
  <si>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</si>
  <si>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</si>
  <si>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</si>
  <si>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</si>
  <si>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</si>
  <si>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</si>
  <si>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</si>
  <si>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</si>
  <si>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</si>
  <si>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</si>
  <si>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</si>
  <si>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</si>
  <si>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</si>
  <si>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</si>
  <si>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</si>
  <si>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</si>
  <si>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</si>
  <si>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</si>
  <si>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</si>
  <si>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</si>
  <si>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</si>
  <si>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</si>
  <si>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</si>
  <si>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</si>
  <si>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</si>
  <si>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</si>
  <si>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</si>
  <si>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</si>
  <si>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</si>
  <si>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</si>
  <si>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</si>
  <si>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</si>
  <si>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</si>
  <si>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</si>
  <si>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</si>
  <si>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</si>
  <si>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</si>
  <si>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</si>
  <si>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</si>
  <si>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</si>
  <si>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</si>
  <si>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</si>
  <si>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</si>
  <si>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</si>
  <si>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</si>
  <si>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</si>
  <si>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</si>
  <si>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</si>
  <si>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</si>
  <si>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</si>
  <si>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</si>
  <si>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</si>
  <si>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</si>
  <si>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</si>
  <si>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</si>
  <si>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</si>
  <si>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</si>
  <si>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</si>
  <si>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</si>
  <si>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</si>
  <si>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</si>
  <si>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</si>
  <si>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</si>
  <si>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</si>
  <si>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</si>
  <si>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</si>
  <si>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</si>
  <si>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</si>
  <si>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</si>
  <si>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</si>
  <si>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</si>
  <si>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</si>
  <si>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</si>
  <si>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</si>
  <si>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</si>
  <si>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</si>
  <si>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</si>
  <si>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</si>
  <si>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</si>
  <si>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</si>
  <si>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</si>
  <si>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</si>
  <si>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</si>
  <si>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</si>
  <si>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</si>
  <si>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</si>
  <si>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</si>
  <si>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</si>
  <si>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</si>
  <si>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</si>
  <si>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</si>
  <si>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</si>
  <si>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</si>
  <si>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</si>
  <si>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</si>
  <si>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</si>
  <si>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</si>
  <si>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</si>
  <si>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</si>
  <si>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</si>
  <si>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</si>
  <si>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</si>
  <si>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</si>
  <si>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</si>
  <si>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</si>
  <si>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</si>
  <si>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</si>
  <si>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</si>
  <si>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</si>
  <si>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</si>
  <si>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</si>
  <si>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</si>
  <si>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</si>
  <si>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</si>
  <si>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</si>
  <si>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</si>
  <si>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</si>
  <si>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</si>
  <si>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</si>
  <si>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</si>
  <si>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</si>
  <si>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</si>
  <si>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</si>
  <si>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</si>
  <si>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</si>
  <si>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</si>
  <si>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</si>
  <si>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</si>
  <si>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</si>
  <si>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</si>
  <si>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</si>
  <si>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</si>
  <si>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</si>
  <si>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</si>
  <si>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</si>
  <si>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</si>
  <si>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</si>
  <si>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</si>
  <si>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</si>
  <si>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</si>
  <si>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</si>
  <si>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</si>
  <si>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</si>
  <si>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</si>
  <si>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</si>
  <si>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</si>
  <si>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</si>
  <si>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</si>
  <si>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</si>
  <si>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</si>
  <si>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</si>
  <si>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</si>
  <si>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</si>
  <si>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</si>
  <si>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</si>
  <si>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</si>
  <si>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</si>
  <si>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</si>
  <si>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</si>
  <si>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</si>
  <si>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</si>
  <si>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</si>
  <si>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</si>
  <si>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</si>
  <si>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</si>
  <si>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</si>
  <si>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</si>
  <si>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</si>
  <si>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</si>
  <si>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</si>
  <si>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</si>
  <si>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</si>
  <si>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</si>
  <si>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</si>
  <si>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</si>
  <si>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</si>
  <si>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</si>
  <si>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</si>
  <si>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</si>
  <si>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</si>
  <si>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</si>
  <si>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</si>
  <si>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</si>
  <si>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</si>
  <si>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</si>
  <si>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</si>
  <si>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</si>
  <si>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</si>
  <si>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</si>
  <si>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</si>
  <si>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</si>
  <si>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</si>
  <si>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</si>
  <si>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</si>
  <si>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</si>
  <si>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</si>
  <si>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</si>
  <si>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</si>
  <si>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</si>
  <si>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</si>
  <si>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</si>
  <si>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</si>
  <si>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</si>
  <si>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</si>
  <si>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</si>
  <si>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</si>
  <si>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</si>
  <si>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</si>
  <si>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</si>
  <si>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</si>
  <si>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</si>
  <si>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</si>
  <si>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</si>
  <si>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</si>
  <si>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</si>
  <si>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</si>
  <si>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</si>
  <si>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</si>
  <si>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</si>
  <si>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</si>
  <si>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</si>
  <si>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</si>
  <si>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</si>
  <si>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</si>
  <si>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</si>
  <si>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</si>
  <si>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</si>
  <si>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</si>
  <si>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</si>
  <si>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</si>
  <si>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</si>
  <si>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</si>
  <si>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</si>
  <si>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</si>
  <si>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</si>
  <si>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</si>
  <si>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</si>
  <si>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</si>
  <si>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</si>
  <si>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</si>
  <si>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</si>
  <si>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</si>
  <si>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</si>
  <si>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</si>
  <si>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</si>
  <si>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</si>
  <si>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</si>
  <si>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</si>
  <si>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</si>
  <si>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</si>
  <si>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</si>
  <si>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</si>
  <si>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</si>
  <si>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</si>
  <si>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</si>
  <si>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</si>
  <si>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</si>
  <si>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</si>
  <si>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</si>
  <si>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</si>
  <si>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</si>
  <si>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</si>
  <si>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</si>
  <si>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</si>
  <si>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</si>
  <si>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</si>
  <si>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</si>
  <si>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</si>
  <si>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</si>
  <si>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</si>
  <si>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</si>
  <si>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</si>
  <si>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</si>
  <si>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</si>
  <si>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</si>
  <si>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</si>
  <si>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</si>
  <si>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</si>
  <si>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</si>
  <si>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</si>
  <si>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</si>
  <si>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</si>
  <si>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</si>
  <si>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</si>
  <si>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</si>
  <si>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</si>
  <si>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</si>
  <si>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</si>
  <si>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</si>
  <si>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</si>
  <si>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</si>
  <si>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</si>
  <si>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</si>
  <si>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</si>
  <si>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</si>
  <si>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</si>
  <si>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</si>
  <si>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</si>
  <si>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</si>
  <si>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</si>
  <si>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</si>
  <si>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</si>
  <si>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</si>
  <si>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</si>
  <si>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</si>
  <si>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</si>
  <si>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</si>
  <si>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</si>
  <si>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</si>
  <si>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</si>
  <si>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</si>
  <si>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</si>
  <si>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</si>
  <si>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</si>
  <si>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</si>
  <si>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</si>
  <si>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</si>
  <si>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</si>
  <si>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</si>
  <si>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</si>
  <si>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</si>
  <si>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</si>
  <si>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</si>
  <si>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</si>
  <si>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</si>
  <si>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</si>
  <si>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</si>
  <si>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</si>
  <si>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</si>
  <si>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</si>
  <si>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</si>
  <si>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</si>
  <si>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</si>
  <si>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</si>
  <si>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</si>
  <si>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</si>
  <si>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</si>
  <si>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</si>
  <si>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</si>
  <si>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</si>
  <si>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</si>
  <si>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</si>
  <si>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</si>
  <si>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</si>
  <si>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</si>
  <si>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</si>
  <si>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</si>
  <si>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</si>
  <si>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</si>
  <si>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</si>
  <si>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</si>
  <si>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</si>
  <si>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</si>
  <si>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</si>
  <si>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</si>
  <si>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</si>
  <si>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</si>
  <si>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</si>
  <si>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</si>
  <si>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</si>
  <si>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</si>
  <si>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</si>
  <si>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</si>
  <si>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</si>
  <si>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</si>
  <si>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</si>
  <si>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</si>
  <si>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</si>
  <si>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</si>
  <si>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</si>
  <si>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</si>
  <si>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</si>
  <si>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</si>
  <si>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</si>
  <si>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</si>
  <si>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</si>
  <si>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</si>
  <si>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</si>
  <si>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</si>
  <si>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</si>
  <si>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</si>
  <si>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</si>
  <si>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</si>
  <si>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</si>
  <si>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</si>
  <si>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</si>
  <si>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</si>
  <si>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</si>
  <si>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</si>
  <si>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</si>
  <si>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</si>
  <si>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</si>
  <si>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</si>
  <si>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</si>
  <si>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</si>
  <si>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</si>
  <si>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</si>
  <si>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</si>
  <si>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</si>
  <si>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</si>
  <si>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</si>
  <si>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</si>
  <si>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</si>
  <si>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</si>
  <si>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</si>
  <si>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</si>
  <si>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</si>
  <si>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</si>
  <si>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</si>
  <si>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</si>
  <si>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</si>
  <si>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</si>
  <si>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</si>
  <si>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</si>
  <si>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</si>
  <si>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</si>
  <si>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</si>
  <si>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</si>
  <si>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</si>
  <si>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</si>
  <si>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</si>
  <si>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</si>
  <si>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</si>
  <si>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</si>
  <si>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</si>
  <si>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</si>
  <si>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</si>
  <si>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</si>
  <si>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</si>
  <si>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</si>
  <si>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</si>
  <si>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</si>
  <si>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</si>
  <si>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</si>
  <si>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</si>
  <si>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</si>
  <si>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</si>
  <si>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</si>
  <si>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</si>
  <si>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</si>
  <si>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</si>
  <si>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</si>
  <si>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</si>
  <si>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</si>
  <si>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</si>
  <si>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</si>
  <si>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</si>
  <si>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</si>
  <si>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</si>
  <si>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</si>
  <si>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</si>
  <si>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</si>
  <si>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</si>
  <si>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</si>
  <si>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</si>
  <si>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</si>
  <si>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</si>
  <si>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</si>
  <si>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</si>
  <si>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</si>
  <si>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</si>
  <si>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</si>
  <si>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</si>
  <si>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</si>
  <si>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</si>
  <si>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</si>
  <si>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</si>
  <si>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</si>
  <si>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</si>
  <si>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</si>
  <si>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</si>
  <si>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</si>
  <si>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</si>
  <si>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</si>
  <si>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</si>
  <si>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</si>
  <si>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</si>
  <si>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</si>
  <si>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</si>
  <si>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</si>
  <si>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</si>
  <si>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</si>
  <si>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</si>
  <si>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</si>
  <si>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</si>
  <si>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</si>
  <si>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</si>
  <si>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</si>
  <si>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</si>
  <si>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</si>
  <si>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</si>
  <si>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</si>
  <si>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</si>
  <si>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</si>
  <si>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</si>
  <si>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</si>
  <si>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</si>
  <si>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</si>
  <si>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</si>
  <si>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</si>
  <si>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</si>
  <si>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</si>
  <si>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</si>
  <si>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</si>
  <si>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</si>
  <si>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</si>
  <si>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</si>
  <si>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</si>
  <si>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</si>
  <si>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</si>
  <si>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</si>
  <si>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</si>
  <si>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</si>
  <si>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</si>
  <si>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</si>
  <si>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</si>
  <si>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</si>
  <si>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</si>
  <si>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</si>
  <si>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</si>
  <si>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</si>
  <si>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</si>
  <si>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</si>
  <si>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</si>
  <si>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</si>
  <si>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</si>
  <si>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</si>
  <si>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</si>
  <si>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</si>
  <si>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</si>
  <si>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</si>
  <si>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</si>
  <si>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</si>
  <si>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</si>
  <si>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</si>
  <si>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</si>
  <si>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</si>
  <si>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</si>
  <si>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</si>
  <si>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</si>
  <si>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</si>
  <si>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</si>
  <si>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</si>
  <si>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</si>
  <si>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</si>
  <si>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</si>
  <si>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</si>
  <si>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</si>
  <si>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</si>
  <si>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</si>
  <si>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</si>
  <si>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</si>
  <si>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</si>
  <si>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</si>
  <si>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</si>
  <si>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</si>
  <si>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</si>
  <si>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</si>
  <si>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</si>
  <si>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</si>
  <si>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</si>
  <si>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</si>
  <si>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</si>
  <si>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</si>
  <si>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</si>
  <si>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</si>
  <si>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</si>
  <si>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</si>
  <si>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</si>
  <si>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</si>
  <si>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</si>
  <si>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</si>
  <si>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</si>
  <si>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</si>
  <si>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</si>
  <si>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</si>
  <si>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</si>
  <si>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</si>
  <si>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</si>
  <si>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</si>
  <si>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</si>
  <si>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</si>
  <si>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</si>
  <si>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</si>
  <si>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</si>
  <si>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</si>
  <si>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</si>
  <si>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</si>
  <si>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</si>
  <si>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</si>
  <si>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</si>
  <si>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</si>
  <si>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</si>
  <si>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</si>
  <si>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</si>
  <si>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</si>
  <si>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</si>
  <si>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</si>
  <si>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</si>
  <si>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</si>
  <si>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</si>
  <si>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</si>
  <si>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</si>
  <si>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</si>
  <si>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</si>
  <si>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</si>
  <si>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</si>
  <si>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</si>
  <si>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</si>
  <si>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</si>
  <si>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</si>
  <si>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</si>
  <si>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</si>
  <si>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</si>
  <si>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</si>
  <si>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</si>
  <si>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</si>
  <si>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</si>
  <si>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</si>
  <si>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</si>
  <si>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</si>
  <si>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</si>
  <si>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</si>
  <si>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</si>
  <si>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</si>
  <si>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</si>
  <si>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</si>
  <si>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</si>
  <si>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</si>
  <si>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</si>
  <si>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</si>
  <si>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</si>
  <si>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</si>
  <si>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</si>
  <si>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</si>
  <si>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</si>
  <si>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</si>
  <si>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</si>
  <si>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</si>
  <si>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</si>
  <si>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</si>
  <si>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</si>
  <si>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</si>
  <si>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</si>
  <si>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</si>
  <si>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</si>
  <si>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</si>
  <si>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</si>
  <si>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</si>
  <si>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</si>
  <si>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</si>
  <si>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</si>
  <si>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</si>
  <si>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</si>
  <si>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</si>
  <si>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</si>
  <si>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</si>
  <si>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</si>
  <si>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</si>
  <si>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</si>
  <si>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</si>
  <si>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</si>
  <si>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</si>
  <si>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</si>
  <si>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</si>
  <si>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</si>
  <si>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</si>
  <si>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</si>
  <si>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</si>
  <si>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</si>
  <si>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</si>
  <si>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</si>
  <si>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</si>
  <si>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</si>
  <si>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</si>
  <si>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</si>
  <si>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</si>
  <si>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</si>
  <si>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</si>
  <si>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</si>
  <si>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</si>
  <si>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</si>
  <si>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</si>
  <si>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</si>
  <si>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</si>
  <si>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</si>
  <si>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</si>
  <si>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</si>
  <si>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</si>
  <si>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</si>
  <si>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</si>
  <si>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</si>
  <si>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</si>
  <si>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</si>
  <si>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</si>
  <si>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</si>
  <si>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</si>
  <si>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</si>
  <si>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</si>
  <si>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</si>
  <si>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</si>
  <si>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</si>
  <si>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</si>
  <si>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</si>
  <si>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</si>
  <si>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</si>
  <si>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</si>
  <si>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</si>
  <si>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</si>
  <si>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</si>
  <si>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</si>
  <si>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</si>
  <si>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</si>
  <si>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</si>
  <si>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</si>
  <si>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</si>
  <si>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</si>
  <si>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</si>
  <si>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</si>
  <si>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</si>
  <si>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</si>
  <si>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</si>
  <si>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</si>
  <si>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</si>
  <si>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</si>
  <si>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</si>
  <si>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</si>
  <si>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</si>
  <si>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</si>
  <si>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</si>
  <si>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</si>
  <si>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</si>
  <si>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</si>
  <si>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</si>
  <si>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</si>
  <si>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</si>
  <si>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</si>
  <si>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</si>
  <si>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</si>
  <si>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</si>
  <si>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</si>
  <si>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</si>
  <si>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</si>
  <si>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</si>
  <si>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</si>
  <si>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</si>
  <si>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</si>
  <si>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</si>
  <si>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</si>
  <si>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</si>
  <si>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</si>
  <si>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</si>
  <si>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</si>
  <si>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</si>
  <si>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</si>
  <si>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</si>
  <si>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</si>
  <si>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</si>
  <si>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</si>
  <si>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</si>
  <si>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</si>
  <si>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</si>
  <si>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</si>
  <si>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</si>
  <si>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</si>
  <si>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</si>
  <si>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</si>
  <si>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</si>
  <si>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</si>
  <si>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</si>
  <si>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</si>
  <si>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</si>
  <si>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</si>
  <si>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</si>
  <si>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</si>
  <si>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</si>
  <si>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</si>
  <si>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</si>
  <si>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</si>
  <si>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</si>
  <si>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</si>
  <si>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</si>
  <si>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</si>
  <si>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</si>
  <si>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</si>
  <si>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</si>
  <si>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</si>
  <si>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</si>
  <si>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</si>
  <si>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</si>
  <si>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</si>
  <si>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</si>
  <si>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</si>
  <si>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</si>
  <si>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</si>
  <si>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</si>
  <si>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</si>
  <si>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</si>
  <si>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</si>
  <si>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</si>
  <si>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</si>
  <si>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</si>
  <si>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</si>
  <si>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</si>
  <si>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</si>
  <si>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</si>
  <si>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</si>
  <si>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</si>
  <si>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</si>
  <si>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</si>
  <si>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</si>
  <si>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</si>
  <si>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</si>
  <si>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</si>
  <si>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</si>
  <si>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</si>
  <si>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</si>
  <si>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</si>
  <si>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</si>
  <si>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</si>
  <si>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</si>
  <si>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</si>
  <si>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</si>
  <si>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</si>
  <si>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</si>
  <si>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</si>
  <si>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</si>
  <si>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</si>
  <si>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</si>
  <si>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</si>
  <si>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</si>
  <si>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</si>
  <si>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</si>
  <si>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</si>
  <si>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</si>
  <si>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</si>
  <si>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</si>
  <si>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</si>
  <si>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</si>
  <si>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</si>
  <si>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</si>
  <si>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</si>
  <si>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</si>
  <si>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</si>
  <si>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</si>
  <si>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</si>
  <si>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</si>
  <si>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</si>
  <si>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</si>
  <si>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</si>
  <si>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</si>
  <si>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</si>
  <si>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</si>
  <si>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</si>
  <si>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</si>
  <si>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</si>
  <si>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</si>
  <si>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</si>
  <si>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</si>
  <si>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</si>
  <si>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</si>
  <si>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</si>
  <si>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</si>
  <si>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</si>
  <si>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</si>
  <si>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</si>
  <si>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</si>
  <si>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</si>
  <si>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</si>
  <si>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</si>
  <si>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</si>
  <si>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</si>
  <si>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</si>
  <si>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</si>
  <si>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</si>
  <si>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</si>
  <si>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</si>
  <si>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</si>
  <si>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</si>
  <si>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</si>
  <si>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</si>
  <si>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</si>
  <si>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</si>
  <si>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</si>
  <si>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</si>
  <si>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</si>
  <si>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</si>
  <si>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</si>
  <si>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</si>
  <si>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</si>
  <si>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</si>
  <si>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</si>
  <si>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</si>
  <si>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</si>
  <si>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</si>
  <si>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</si>
  <si>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</si>
  <si>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</si>
  <si>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</si>
  <si>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</si>
  <si>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</si>
  <si>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</si>
  <si>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</si>
  <si>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</si>
  <si>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</si>
  <si>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</si>
  <si>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</si>
  <si>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</si>
  <si>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</si>
  <si>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</si>
  <si>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</si>
  <si>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</si>
  <si>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</si>
  <si>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</si>
  <si>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</si>
  <si>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</si>
  <si>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</si>
  <si>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</si>
  <si>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</si>
  <si>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</si>
  <si>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</si>
  <si>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</si>
  <si>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</si>
  <si>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</si>
  <si>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</si>
  <si>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</si>
  <si>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</si>
  <si>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</si>
  <si>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</si>
  <si>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</si>
  <si>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</si>
  <si>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</si>
  <si>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</si>
  <si>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</si>
  <si>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</si>
  <si>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</si>
  <si>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</si>
  <si>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</si>
  <si>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</si>
  <si>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</si>
  <si>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</si>
  <si>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</si>
  <si>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</si>
  <si>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</si>
  <si>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</si>
  <si>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</si>
  <si>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</si>
  <si>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</si>
  <si>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</si>
  <si>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</si>
  <si>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</si>
  <si>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</si>
  <si>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</si>
  <si>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</si>
  <si>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</si>
  <si>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</si>
  <si>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</si>
  <si>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</si>
  <si>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</si>
  <si>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</si>
  <si>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</si>
  <si>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</si>
  <si>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</si>
  <si>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</si>
  <si>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</si>
  <si>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</si>
  <si>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</si>
  <si>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</si>
  <si>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</si>
  <si>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</si>
  <si>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</si>
  <si>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</si>
  <si>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</si>
  <si>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</si>
  <si>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</si>
  <si>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</si>
  <si>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</si>
  <si>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</si>
  <si>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</si>
  <si>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</si>
  <si>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</si>
  <si>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</si>
  <si>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</si>
  <si>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</si>
  <si>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</si>
  <si>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</si>
  <si>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</si>
  <si>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</si>
  <si>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</si>
  <si>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</si>
  <si>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</si>
  <si>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</si>
  <si>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</si>
  <si>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</si>
  <si>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</si>
  <si>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</si>
  <si>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</si>
  <si>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</si>
  <si>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</si>
  <si>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</si>
  <si>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</si>
  <si>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</si>
  <si>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</si>
  <si>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</si>
  <si>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</si>
  <si>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</si>
  <si>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</si>
  <si>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</si>
  <si>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</si>
  <si>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</si>
  <si>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</si>
  <si>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</si>
  <si>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</si>
  <si>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</si>
  <si>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</si>
  <si>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</si>
  <si>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</si>
  <si>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</si>
  <si>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</si>
  <si>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</si>
  <si>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</si>
  <si>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</si>
  <si>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</si>
  <si>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</si>
  <si>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</si>
  <si>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</si>
  <si>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</si>
  <si>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</si>
  <si>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</si>
  <si>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</si>
  <si>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</si>
  <si>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</si>
  <si>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</si>
  <si>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</si>
  <si>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</si>
  <si>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</si>
  <si>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</si>
  <si>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</si>
  <si>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</si>
  <si>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</si>
  <si>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</si>
  <si>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</si>
  <si>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</si>
  <si>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</si>
  <si>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</si>
  <si>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</si>
  <si>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</si>
  <si>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</si>
  <si>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</si>
  <si>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</si>
  <si>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</si>
  <si>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</si>
  <si>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</si>
  <si>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</si>
  <si>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</si>
  <si>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</si>
  <si>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</si>
  <si>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</si>
  <si>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</si>
  <si>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</si>
  <si>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</si>
  <si>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</si>
  <si>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</si>
  <si>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</si>
  <si>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</si>
  <si>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</si>
  <si>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</si>
  <si>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</si>
  <si>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</si>
  <si>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</si>
  <si>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</si>
  <si>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</si>
  <si>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</si>
  <si>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</si>
  <si>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</si>
  <si>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</si>
  <si>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</si>
  <si>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</si>
  <si>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</si>
  <si>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</si>
  <si>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</si>
  <si>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</si>
  <si>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</si>
  <si>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</si>
  <si>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</si>
  <si>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</si>
  <si>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</si>
  <si>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</si>
  <si>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</si>
  <si>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</si>
  <si>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</si>
  <si>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</si>
  <si>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</si>
  <si>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</si>
  <si>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</si>
  <si>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</si>
  <si>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</si>
  <si>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</si>
  <si>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</si>
  <si>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</si>
  <si>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</si>
  <si>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</si>
  <si>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</si>
  <si>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</si>
  <si>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</si>
  <si>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</si>
  <si>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</si>
  <si>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</si>
  <si>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</si>
  <si>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</si>
  <si>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</si>
  <si>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</si>
  <si>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</si>
  <si>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</si>
  <si>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</si>
  <si>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</si>
  <si>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</si>
  <si>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</si>
  <si>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</si>
  <si>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</si>
  <si>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</si>
  <si>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</si>
  <si>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</si>
  <si>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</si>
  <si>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</si>
  <si>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</si>
  <si>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</si>
  <si>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</si>
  <si>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</si>
  <si>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</si>
  <si>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</si>
  <si>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</si>
  <si>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</si>
  <si>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</si>
  <si>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</si>
  <si>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</si>
  <si>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</si>
  <si>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</si>
  <si>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</si>
  <si>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</si>
  <si>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</si>
  <si>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</si>
  <si>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</si>
  <si>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</si>
  <si>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</si>
  <si>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</si>
  <si>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</si>
  <si>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</si>
  <si>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</si>
  <si>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</si>
  <si>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</si>
  <si>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</si>
  <si>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</si>
  <si>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</si>
  <si>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</si>
  <si>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</si>
  <si>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</si>
  <si>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</si>
  <si>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</si>
  <si>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</si>
  <si>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</si>
  <si>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</si>
  <si>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</si>
  <si>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</si>
  <si>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</si>
  <si>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</si>
  <si>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</si>
  <si>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</si>
  <si>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</si>
  <si>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</si>
  <si>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</si>
  <si>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</si>
  <si>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</si>
  <si>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</si>
  <si>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</si>
  <si>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</si>
  <si>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</si>
  <si>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</si>
  <si>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</si>
  <si>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</si>
  <si>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</si>
  <si>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</si>
  <si>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</si>
  <si>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</si>
  <si>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</si>
  <si>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</si>
  <si>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</si>
  <si>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</si>
  <si>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</si>
  <si>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</si>
  <si>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</si>
  <si>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</si>
  <si>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</si>
  <si>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</si>
  <si>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</si>
  <si>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</si>
  <si>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</si>
  <si>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</si>
  <si>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</si>
  <si>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</si>
  <si>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</si>
  <si>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</si>
  <si>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</si>
  <si>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</si>
  <si>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</si>
  <si>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</si>
  <si>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</si>
  <si>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</si>
  <si>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</si>
  <si>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</si>
  <si>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</si>
  <si>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</si>
  <si>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</si>
  <si>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</si>
  <si>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</si>
  <si>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</si>
  <si>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</si>
  <si>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</si>
  <si>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</si>
  <si>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</si>
  <si>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</si>
  <si>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</si>
  <si>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</si>
  <si>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</si>
  <si>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</si>
  <si>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</si>
  <si>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</si>
  <si>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</si>
  <si>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</si>
  <si>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</si>
  <si>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</si>
  <si>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</si>
  <si>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</si>
  <si>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</si>
  <si>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</si>
  <si>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</si>
  <si>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</si>
  <si>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</si>
  <si>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</si>
  <si>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</si>
  <si>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</si>
  <si>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</si>
  <si>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</si>
  <si>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</si>
  <si>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</si>
  <si>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</si>
  <si>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</si>
  <si>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</si>
  <si>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</si>
  <si>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</si>
  <si>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</si>
  <si>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</si>
  <si>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</si>
  <si>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</si>
  <si>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</si>
  <si>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</si>
  <si>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</si>
  <si>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</si>
  <si>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</si>
  <si>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</si>
  <si>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</si>
  <si>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</si>
  <si>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</si>
  <si>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</si>
  <si>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</si>
  <si>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</si>
  <si>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</si>
  <si>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</si>
  <si>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</si>
  <si>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</si>
  <si>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</si>
  <si>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</si>
  <si>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</si>
  <si>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</si>
  <si>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</si>
  <si>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</si>
  <si>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</si>
  <si>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</si>
  <si>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</si>
  <si>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</si>
  <si>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</si>
  <si>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</si>
  <si>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</si>
  <si>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</si>
  <si>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</si>
  <si>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</si>
  <si>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</si>
  <si>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</si>
  <si>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</si>
  <si>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</si>
  <si>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</si>
  <si>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</si>
  <si>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</si>
  <si>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</si>
  <si>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</si>
  <si>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</si>
  <si>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</si>
  <si>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</si>
  <si>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</si>
  <si>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</si>
  <si>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</si>
  <si>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</si>
  <si>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</si>
  <si>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</si>
  <si>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</si>
  <si>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</si>
  <si>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</si>
  <si>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</si>
  <si>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</si>
  <si>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</si>
  <si>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</si>
  <si>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</si>
  <si>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</si>
  <si>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</si>
  <si>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</si>
  <si>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</si>
  <si>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</si>
  <si>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</si>
  <si>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</si>
  <si>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</si>
  <si>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</si>
  <si>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</si>
  <si>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</si>
  <si>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</si>
  <si>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</si>
  <si>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</si>
  <si>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</si>
  <si>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</si>
  <si>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</si>
  <si>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</si>
  <si>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</si>
  <si>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</si>
  <si>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</si>
  <si>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</si>
  <si>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</si>
  <si>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</si>
  <si>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</si>
  <si>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</si>
  <si>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</si>
  <si>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</si>
  <si>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</si>
  <si>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</si>
  <si>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</si>
  <si>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</si>
  <si>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</si>
  <si>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</si>
  <si>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</si>
  <si>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</si>
  <si>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</si>
  <si>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</si>
  <si>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</si>
  <si>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</si>
  <si>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</si>
  <si>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</si>
  <si>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</si>
  <si>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</si>
  <si>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</si>
  <si>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</si>
  <si>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</si>
  <si>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</si>
  <si>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</si>
  <si>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</si>
  <si>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</si>
  <si>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</si>
  <si>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</si>
  <si>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</si>
  <si>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</si>
  <si>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</si>
  <si>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</si>
  <si>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</si>
  <si>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</si>
  <si>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</si>
  <si>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</si>
  <si>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</si>
  <si>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</si>
  <si>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</si>
  <si>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</si>
  <si>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</si>
  <si>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</si>
  <si>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</si>
  <si>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</si>
  <si>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</si>
  <si>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</si>
  <si>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</si>
  <si>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</si>
  <si>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</si>
  <si>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</si>
  <si>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</si>
  <si>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</si>
  <si>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</si>
  <si>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</si>
  <si>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</si>
  <si>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</si>
  <si>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</si>
  <si>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</si>
  <si>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</si>
  <si>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</si>
  <si>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</si>
  <si>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</si>
  <si>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</si>
  <si>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</si>
  <si>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</si>
  <si>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</si>
  <si>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</si>
  <si>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</si>
  <si>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</si>
  <si>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</si>
  <si>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</si>
  <si>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</si>
  <si>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</si>
  <si>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</si>
  <si>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</si>
  <si>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</si>
  <si>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</si>
  <si>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</si>
  <si>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</si>
  <si>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</si>
  <si>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</si>
  <si>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</si>
  <si>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</si>
  <si>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</si>
  <si>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</si>
  <si>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</si>
  <si>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</si>
  <si>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</si>
  <si>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</si>
  <si>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</si>
  <si>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</si>
  <si>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</si>
  <si>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</si>
  <si>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</si>
  <si>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</si>
  <si>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</si>
  <si>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</si>
  <si>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</si>
  <si>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</si>
  <si>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</si>
  <si>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</si>
  <si>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</si>
  <si>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</si>
  <si>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</si>
  <si>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</si>
  <si>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</si>
  <si>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</si>
  <si>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</si>
  <si>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</si>
  <si>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</si>
  <si>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</si>
  <si>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</si>
  <si>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</si>
  <si>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</si>
  <si>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</si>
  <si>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</si>
  <si>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</si>
  <si>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</si>
  <si>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</si>
  <si>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</si>
  <si>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</si>
  <si>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</si>
  <si>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</si>
  <si>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</si>
  <si>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</si>
  <si>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</si>
  <si>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</si>
  <si>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</si>
  <si>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</si>
  <si>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</si>
  <si>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</si>
  <si>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</si>
  <si>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</si>
  <si>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</si>
  <si>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</si>
  <si>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</si>
  <si>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</si>
  <si>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</si>
  <si>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</si>
  <si>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</si>
  <si>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</si>
  <si>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</si>
  <si>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</si>
  <si>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</si>
  <si>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</si>
  <si>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</si>
  <si>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</si>
  <si>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</si>
  <si>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</si>
  <si>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</si>
  <si>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</si>
  <si>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</si>
  <si>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</si>
  <si>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</si>
  <si>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</si>
  <si>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</si>
  <si>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</si>
  <si>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</si>
  <si>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</si>
  <si>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</si>
  <si>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</si>
  <si>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</si>
  <si>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</si>
  <si>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</si>
  <si>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</si>
  <si>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</si>
  <si>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</si>
  <si>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</si>
  <si>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</si>
  <si>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</si>
  <si>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</si>
  <si>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</si>
  <si>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</si>
  <si>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</si>
  <si>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</si>
  <si>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</si>
  <si>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</si>
  <si>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</si>
  <si>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</si>
  <si>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</si>
  <si>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</si>
  <si>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</si>
  <si>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</si>
  <si>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</si>
  <si>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</si>
  <si>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</si>
  <si>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</si>
  <si>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</si>
  <si>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</si>
  <si>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</si>
  <si>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</si>
  <si>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</si>
  <si>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</si>
  <si>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</si>
  <si>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</si>
  <si>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</si>
  <si>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</si>
  <si>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</si>
  <si>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</si>
  <si>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</si>
  <si>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</si>
  <si>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</si>
  <si>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</si>
  <si>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</si>
  <si>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</si>
  <si>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</si>
  <si>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</si>
  <si>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</si>
  <si>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</si>
  <si>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</si>
  <si>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</si>
  <si>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</si>
  <si>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</si>
  <si>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</si>
  <si>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</si>
  <si>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</si>
  <si>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</si>
  <si>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</si>
  <si>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</si>
  <si>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</si>
  <si>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</si>
  <si>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</si>
  <si>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</si>
  <si>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</si>
  <si>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</si>
  <si>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</si>
  <si>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</si>
  <si>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</si>
  <si>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</si>
  <si>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</si>
  <si>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</si>
  <si>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</si>
  <si>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</si>
  <si>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</si>
  <si>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</si>
  <si>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</si>
  <si>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</si>
  <si>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</si>
  <si>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</si>
  <si>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</si>
  <si>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</si>
  <si>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</si>
  <si>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</si>
  <si>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</si>
  <si>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</si>
  <si>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</si>
  <si>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</si>
  <si>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</si>
  <si>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</si>
  <si>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</si>
  <si>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</si>
  <si>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</si>
  <si>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</si>
  <si>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</si>
  <si>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</si>
  <si>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</si>
  <si>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</si>
  <si>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</si>
  <si>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</si>
  <si>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</si>
  <si>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</si>
  <si>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</si>
  <si>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</si>
  <si>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</si>
  <si>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</si>
  <si>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</si>
  <si>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</si>
  <si>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</si>
  <si>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</si>
  <si>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</si>
  <si>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</si>
  <si>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</si>
  <si>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</si>
  <si>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</si>
  <si>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</si>
  <si>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</si>
  <si>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</si>
  <si>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</si>
  <si>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</si>
  <si>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</si>
  <si>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</si>
  <si>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</si>
  <si>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</si>
  <si>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</si>
  <si>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</si>
  <si>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</si>
  <si>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</si>
  <si>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</si>
  <si>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</si>
  <si>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</si>
  <si>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</si>
  <si>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</si>
  <si>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</si>
  <si>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</si>
  <si>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</si>
  <si>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</si>
  <si>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</si>
  <si>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</si>
  <si>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</si>
  <si>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</si>
  <si>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</si>
  <si>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</si>
  <si>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</si>
  <si>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</si>
  <si>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</si>
  <si>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</si>
  <si>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</si>
  <si>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</si>
  <si>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</si>
  <si>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</si>
  <si>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</si>
  <si>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</si>
  <si>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</si>
  <si>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</si>
  <si>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</si>
  <si>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</si>
  <si>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</si>
  <si>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</si>
  <si>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</si>
  <si>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</si>
  <si>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</si>
  <si>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</si>
  <si>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</si>
  <si>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</si>
  <si>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</si>
  <si>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</si>
  <si>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</si>
  <si>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</si>
  <si>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</si>
  <si>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</si>
  <si>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</si>
  <si>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</si>
  <si>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</si>
  <si>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</si>
  <si>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</si>
  <si>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</si>
  <si>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</si>
  <si>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</si>
  <si>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</si>
  <si>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</si>
  <si>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</si>
  <si>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</si>
  <si>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</si>
  <si>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</si>
  <si>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</si>
  <si>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</si>
  <si>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</si>
  <si>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</si>
  <si>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</si>
  <si>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</si>
  <si>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</si>
  <si>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</si>
  <si>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</si>
  <si>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</si>
  <si>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</si>
  <si>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</si>
  <si>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</si>
  <si>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</si>
  <si>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</si>
  <si>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</si>
  <si>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</si>
  <si>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</si>
  <si>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</si>
  <si>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</si>
  <si>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</si>
  <si>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</si>
  <si>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</si>
  <si>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</si>
  <si>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</si>
  <si>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</si>
  <si>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</si>
  <si>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</si>
  <si>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</si>
  <si>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</si>
  <si>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</si>
  <si>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</si>
  <si>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</si>
  <si>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</si>
  <si>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</si>
  <si>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</si>
  <si>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</si>
  <si>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</si>
  <si>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</si>
  <si>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</si>
  <si>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</si>
  <si>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</si>
  <si>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</si>
  <si>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</si>
  <si>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</si>
  <si>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</si>
  <si>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</si>
  <si>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</si>
  <si>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</si>
  <si>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</si>
  <si>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</si>
  <si>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</si>
  <si>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</si>
  <si>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</si>
  <si>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</si>
  <si>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</si>
  <si>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</si>
  <si>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</si>
  <si>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</si>
  <si>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</si>
  <si>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</si>
  <si>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</si>
  <si>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</si>
  <si>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</si>
  <si>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</si>
  <si>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</si>
  <si>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</si>
  <si>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</si>
  <si>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</si>
  <si>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</si>
  <si>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</si>
  <si>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</si>
  <si>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</si>
  <si>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</si>
  <si>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</si>
  <si>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</si>
  <si>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</si>
  <si>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</si>
  <si>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</si>
  <si>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</si>
  <si>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</si>
  <si>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</si>
  <si>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</si>
  <si>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</si>
  <si>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</si>
  <si>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</si>
  <si>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</si>
  <si>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</si>
  <si>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</si>
  <si>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</si>
  <si>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</si>
  <si>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</si>
  <si>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</si>
  <si>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</si>
  <si>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</si>
  <si>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</si>
  <si>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</si>
  <si>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</si>
  <si>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</si>
  <si>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</si>
  <si>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</si>
  <si>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</si>
  <si>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</si>
  <si>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</si>
  <si>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</si>
  <si>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</si>
  <si>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</si>
  <si>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</si>
  <si>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</si>
  <si>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</si>
  <si>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</si>
  <si>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</si>
  <si>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</si>
  <si>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</si>
  <si>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</si>
  <si>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</si>
  <si>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</si>
  <si>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</si>
  <si>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</si>
  <si>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</si>
  <si>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</si>
  <si>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</si>
  <si>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</si>
  <si>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</si>
  <si>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</si>
  <si>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</si>
  <si>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</si>
  <si>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</si>
  <si>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</si>
  <si>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</si>
  <si>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</si>
  <si>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</si>
  <si>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</si>
  <si>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</si>
  <si>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</si>
  <si>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</si>
  <si>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</si>
  <si>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</si>
  <si>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</si>
  <si>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</si>
  <si>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</si>
  <si>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</si>
  <si>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</si>
  <si>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</si>
  <si>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</si>
  <si>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</si>
  <si>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</si>
  <si>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</si>
  <si>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</si>
  <si>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</si>
  <si>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</si>
  <si>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</si>
  <si>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</si>
  <si>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</si>
  <si>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</si>
  <si>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</si>
  <si>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</si>
  <si>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</si>
  <si>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</si>
  <si>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</si>
  <si>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</si>
  <si>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</si>
  <si>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</si>
  <si>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</si>
  <si>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</si>
  <si>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</si>
  <si>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</si>
  <si>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</si>
  <si>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</si>
  <si>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</si>
  <si>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</si>
  <si>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</si>
  <si>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</si>
  <si>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</si>
  <si>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</si>
  <si>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</si>
  <si>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</si>
  <si>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</si>
  <si>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</si>
  <si>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</si>
  <si>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</si>
  <si>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</si>
  <si>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</si>
  <si>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</si>
  <si>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</si>
  <si>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</si>
  <si>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</si>
  <si>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</si>
  <si>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</si>
  <si>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</si>
  <si>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</si>
  <si>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</si>
  <si>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</si>
  <si>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</si>
  <si>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</si>
  <si>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</si>
  <si>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</si>
  <si>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</si>
  <si>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</si>
  <si>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</si>
  <si>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</si>
  <si>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</si>
  <si>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</si>
  <si>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</si>
  <si>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</si>
  <si>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</si>
  <si>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</si>
  <si>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</si>
  <si>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</si>
  <si>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</si>
  <si>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</si>
  <si>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</si>
  <si>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</si>
  <si>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</si>
  <si>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</si>
  <si>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</si>
  <si>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</si>
  <si>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</si>
  <si>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</si>
  <si>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</si>
  <si>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</si>
  <si>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</si>
  <si>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</si>
  <si>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</si>
  <si>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</si>
  <si>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</si>
  <si>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</si>
  <si>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</si>
  <si>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</si>
  <si>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</si>
  <si>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</si>
  <si>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</si>
  <si>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</si>
  <si>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</si>
  <si>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</si>
  <si>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</si>
  <si>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</si>
  <si>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</si>
  <si>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</si>
  <si>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</si>
  <si>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</si>
  <si>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</si>
  <si>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</si>
  <si>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</si>
  <si>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</si>
  <si>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</si>
  <si>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</si>
  <si>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</si>
  <si>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</si>
  <si>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</si>
  <si>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</si>
  <si>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</si>
  <si>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</si>
  <si>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</si>
  <si>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</si>
  <si>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</si>
  <si>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</si>
  <si>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</si>
  <si>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</si>
  <si>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</si>
  <si>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</si>
  <si>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</si>
  <si>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</si>
  <si>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</si>
  <si>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</si>
  <si>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</si>
  <si>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</si>
  <si>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</si>
  <si>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</si>
  <si>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</si>
  <si>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</si>
  <si>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</si>
  <si>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</si>
  <si>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</si>
  <si>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</si>
  <si>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</si>
  <si>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</si>
  <si>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</si>
  <si>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</si>
  <si>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</si>
  <si>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</si>
  <si>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</si>
  <si>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</si>
  <si>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</si>
  <si>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</si>
  <si>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</si>
  <si>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</si>
  <si>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</si>
  <si>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</si>
  <si>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</si>
  <si>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</si>
  <si>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</si>
  <si>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</si>
  <si>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</si>
  <si>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</si>
  <si>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</si>
  <si>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</si>
  <si>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</si>
  <si>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</si>
  <si>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</si>
  <si>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</si>
  <si>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</si>
  <si>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</si>
  <si>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</si>
  <si>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</si>
  <si>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</si>
  <si>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</si>
  <si>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</si>
  <si>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</si>
  <si>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</si>
  <si>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</si>
  <si>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</si>
  <si>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</si>
  <si>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</si>
  <si>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</si>
  <si>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</si>
  <si>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</si>
  <si>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</si>
  <si>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</si>
  <si>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</si>
  <si>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</si>
  <si>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</si>
  <si>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</si>
  <si>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</si>
  <si>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</si>
  <si>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</si>
  <si>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</si>
  <si>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</si>
  <si>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</si>
  <si>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</si>
  <si>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</si>
  <si>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</si>
  <si>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</si>
  <si>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</si>
  <si>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</si>
  <si>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</si>
  <si>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</si>
  <si>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</si>
  <si>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</si>
  <si>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</si>
  <si>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</si>
  <si>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</si>
  <si>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</si>
  <si>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</si>
  <si>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</si>
  <si>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</si>
  <si>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</si>
  <si>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</si>
  <si>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</si>
  <si>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</si>
  <si>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</si>
  <si>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</si>
  <si>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</si>
  <si>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</si>
  <si>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</si>
  <si>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</si>
  <si>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</si>
  <si>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</si>
  <si>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</si>
  <si>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</si>
  <si>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</si>
  <si>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</si>
  <si>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</si>
  <si>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</si>
  <si>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</si>
  <si>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</si>
  <si>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</si>
  <si>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</si>
  <si>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</si>
  <si>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</si>
  <si>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</si>
  <si>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</si>
  <si>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</si>
  <si>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</si>
  <si>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</si>
  <si>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</si>
  <si>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</si>
  <si>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</si>
  <si>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</si>
  <si>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</si>
  <si>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</si>
  <si>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</si>
  <si>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</si>
  <si>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</si>
  <si>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</si>
  <si>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</si>
  <si>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</si>
  <si>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</si>
  <si>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</si>
  <si>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</si>
  <si>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</si>
  <si>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</si>
  <si>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</si>
  <si>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</si>
  <si>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</si>
  <si>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</si>
  <si>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</si>
  <si>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</si>
  <si>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</si>
  <si>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</si>
  <si>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</si>
  <si>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</si>
  <si>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</si>
  <si>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</si>
  <si>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</si>
  <si>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</si>
  <si>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</si>
  <si>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</si>
  <si>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</si>
  <si>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</si>
  <si>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</si>
  <si>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</si>
  <si>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</si>
  <si>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</si>
  <si>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</si>
  <si>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</si>
  <si>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</si>
  <si>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</si>
  <si>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</si>
  <si>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</si>
  <si>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</si>
  <si>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</si>
  <si>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</si>
  <si>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</si>
  <si>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</si>
  <si>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</si>
  <si>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</si>
  <si>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</si>
  <si>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</si>
  <si>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</si>
  <si>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</si>
  <si>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</si>
  <si>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</si>
  <si>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</si>
  <si>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</si>
  <si>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</si>
  <si>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</si>
  <si>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</si>
  <si>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</si>
  <si>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</si>
  <si>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</si>
  <si>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</si>
  <si>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</si>
  <si>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</si>
  <si>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</si>
  <si>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</si>
  <si>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</si>
  <si>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</si>
  <si>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</si>
  <si>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</si>
  <si>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</si>
  <si>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</si>
  <si>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</si>
  <si>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</si>
  <si>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</si>
  <si>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</si>
  <si>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</si>
  <si>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</si>
  <si>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</si>
  <si>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</si>
  <si>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</si>
  <si>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</si>
  <si>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</si>
  <si>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</si>
  <si>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</si>
  <si>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</si>
  <si>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</si>
  <si>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</si>
  <si>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</si>
  <si>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</si>
  <si>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</si>
  <si>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</si>
  <si>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</si>
  <si>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</si>
  <si>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</si>
  <si>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</si>
  <si>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</si>
  <si>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</si>
  <si>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</si>
  <si>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</si>
  <si>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</si>
  <si>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</si>
  <si>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</si>
  <si>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</si>
  <si>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</si>
  <si>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</si>
  <si>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</si>
  <si>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</si>
  <si>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</si>
  <si>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</si>
  <si>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</si>
  <si>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</si>
  <si>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</si>
  <si>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</si>
  <si>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</si>
  <si>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</si>
  <si>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</si>
  <si>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</si>
  <si>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</si>
  <si>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</si>
  <si>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</si>
  <si>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</si>
  <si>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</si>
  <si>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</si>
  <si>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</si>
  <si>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</si>
  <si>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</si>
  <si>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</si>
  <si>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</si>
  <si>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</si>
  <si>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</si>
  <si>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</si>
  <si>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</si>
  <si>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</si>
  <si>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</si>
  <si>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</si>
  <si>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</si>
  <si>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</si>
  <si>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</si>
  <si>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</si>
  <si>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</si>
  <si>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</si>
  <si>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</si>
  <si>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</si>
  <si>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</si>
  <si>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</si>
  <si>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</si>
  <si>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</si>
  <si>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</si>
  <si>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</si>
  <si>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</si>
  <si>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</si>
  <si>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</si>
  <si>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</si>
  <si>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</si>
  <si>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</si>
  <si>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</si>
  <si>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</si>
  <si>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</si>
  <si>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</si>
  <si>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</si>
  <si>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</si>
  <si>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</si>
  <si>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</si>
  <si>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</si>
  <si>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</si>
  <si>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</si>
  <si>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</si>
  <si>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</si>
  <si>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</si>
  <si>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</si>
  <si>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</si>
  <si>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</si>
  <si>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</si>
  <si>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</si>
  <si>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</si>
  <si>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</si>
  <si>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</si>
  <si>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</si>
  <si>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</si>
  <si>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</si>
  <si>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</si>
  <si>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</si>
  <si>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</si>
  <si>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</si>
  <si>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</si>
  <si>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</si>
  <si>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</si>
  <si>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</si>
  <si>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</si>
  <si>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</si>
  <si>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</si>
  <si>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</si>
  <si>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</si>
  <si>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</si>
  <si>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</si>
  <si>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</si>
  <si>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</si>
  <si>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</si>
  <si>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</si>
  <si>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</si>
  <si>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</si>
  <si>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</si>
  <si>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</si>
  <si>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</si>
  <si>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</si>
  <si>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</si>
  <si>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</si>
  <si>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</si>
  <si>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</si>
  <si>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</si>
  <si>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</si>
  <si>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</si>
  <si>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</si>
  <si>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</si>
  <si>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</si>
  <si>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</si>
  <si>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</si>
  <si>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</si>
  <si>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</si>
  <si>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</si>
  <si>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</si>
  <si>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</si>
  <si>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</si>
  <si>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</si>
  <si>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</si>
  <si>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</si>
  <si>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</si>
  <si>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</si>
  <si>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</si>
  <si>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</si>
  <si>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</si>
  <si>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</si>
  <si>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</si>
  <si>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</si>
  <si>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</si>
  <si>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</si>
  <si>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</si>
  <si>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</si>
  <si>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</si>
  <si>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</si>
  <si>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</si>
  <si>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</si>
  <si>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</si>
  <si>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</si>
  <si>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</si>
  <si>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</si>
  <si>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</si>
  <si>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</si>
  <si>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</si>
  <si>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</si>
  <si>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</si>
  <si>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</si>
  <si>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</si>
  <si>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</si>
  <si>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</si>
  <si>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</si>
  <si>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</si>
  <si>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</si>
  <si>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</si>
  <si>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</si>
  <si>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</si>
  <si>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</si>
  <si>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</si>
  <si>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</si>
  <si>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</si>
  <si>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</si>
  <si>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</si>
  <si>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</si>
  <si>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</si>
  <si>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</si>
  <si>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</si>
  <si>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</si>
  <si>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</si>
  <si>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</si>
  <si>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</si>
  <si>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</si>
  <si>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</si>
  <si>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</si>
  <si>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</si>
  <si>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</si>
  <si>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</si>
  <si>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</si>
  <si>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</si>
  <si>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</si>
  <si>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</si>
  <si>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</si>
  <si>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</si>
  <si>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</si>
  <si>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</si>
  <si>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</si>
  <si>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</si>
  <si>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</si>
  <si>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</si>
  <si>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</si>
  <si>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</si>
  <si>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</si>
  <si>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</si>
  <si>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</si>
  <si>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</si>
  <si>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</si>
  <si>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</si>
  <si>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</si>
  <si>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</si>
  <si>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</si>
  <si>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</si>
  <si>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</si>
  <si>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</si>
  <si>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</si>
  <si>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</si>
  <si>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</si>
  <si>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</si>
  <si>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</si>
  <si>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</si>
  <si>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</si>
  <si>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</si>
  <si>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</si>
  <si>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</si>
  <si>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</si>
  <si>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</si>
  <si>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</si>
  <si>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</si>
  <si>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</si>
  <si>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</si>
  <si>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</si>
  <si>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</si>
  <si>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</si>
  <si>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</si>
  <si>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</si>
  <si>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</si>
  <si>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</si>
  <si>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</si>
  <si>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</si>
  <si>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</si>
  <si>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</si>
  <si>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</si>
  <si>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</si>
  <si>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</si>
  <si>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</si>
  <si>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</si>
  <si>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</si>
  <si>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</si>
  <si>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</si>
  <si>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</si>
  <si>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</si>
  <si>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</si>
  <si>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</si>
  <si>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</si>
  <si>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</si>
  <si>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</si>
  <si>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</si>
  <si>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</si>
  <si>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</si>
  <si>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</si>
  <si>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</si>
  <si>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</si>
  <si>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</si>
  <si>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</si>
  <si>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</si>
  <si>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</si>
  <si>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</si>
  <si>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</si>
  <si>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</si>
  <si>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</si>
  <si>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</si>
  <si>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</si>
  <si>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</si>
  <si>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</si>
  <si>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</si>
  <si>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</si>
  <si>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</si>
  <si>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</si>
  <si>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</si>
  <si>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</si>
  <si>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</si>
  <si>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</si>
  <si>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</si>
  <si>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</si>
  <si>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</si>
  <si>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</si>
  <si>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</si>
  <si>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</si>
  <si>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</si>
  <si>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</si>
  <si>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</si>
  <si>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</si>
  <si>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</si>
  <si>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</si>
  <si>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</si>
  <si>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</si>
  <si>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</si>
  <si>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</si>
  <si>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</si>
  <si>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</si>
  <si>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</si>
  <si>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</si>
  <si>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</si>
  <si>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</si>
  <si>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</si>
  <si>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</si>
  <si>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</si>
  <si>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</si>
  <si>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</si>
  <si>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</si>
  <si>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</si>
  <si>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</si>
  <si>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</si>
  <si>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</si>
  <si>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</si>
  <si>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</si>
  <si>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</si>
  <si>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</si>
  <si>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</si>
  <si>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</si>
  <si>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</si>
  <si>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</si>
  <si>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</si>
  <si>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</si>
  <si>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</si>
  <si>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</si>
  <si>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</si>
  <si>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</si>
  <si>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</si>
  <si>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</si>
  <si>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</si>
  <si>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</si>
  <si>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</si>
  <si>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</si>
  <si>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</si>
  <si>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</si>
  <si>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</si>
  <si>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</si>
  <si>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</si>
  <si>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</si>
  <si>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</si>
  <si>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</si>
  <si>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</si>
  <si>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</si>
  <si>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</si>
  <si>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</si>
  <si>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</si>
  <si>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</si>
  <si>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</si>
  <si>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</si>
  <si>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</si>
  <si>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</si>
  <si>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</si>
  <si>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</si>
  <si>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</si>
  <si>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</si>
  <si>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</si>
  <si>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</si>
  <si>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</si>
  <si>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</si>
  <si>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</si>
  <si>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</si>
  <si>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</si>
  <si>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</si>
  <si>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</si>
  <si>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</si>
  <si>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</si>
  <si>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</si>
  <si>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</si>
  <si>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</si>
  <si>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</si>
  <si>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</si>
  <si>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</si>
  <si>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</si>
  <si>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</si>
  <si>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</si>
  <si>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</si>
  <si>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</si>
  <si>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</si>
  <si>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</si>
  <si>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</si>
  <si>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</si>
  <si>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</si>
  <si>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</si>
  <si>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</si>
  <si>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</si>
  <si>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</si>
  <si>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</si>
  <si>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</si>
  <si>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</si>
  <si>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</si>
  <si>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</si>
  <si>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</si>
  <si>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</si>
  <si>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</si>
  <si>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</si>
  <si>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</si>
  <si>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</si>
  <si>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</si>
  <si>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</si>
  <si>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</si>
  <si>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</si>
  <si>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</si>
  <si>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</si>
  <si>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</si>
  <si>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</si>
  <si>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</si>
  <si>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</si>
  <si>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</si>
  <si>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</si>
  <si>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</si>
  <si>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</si>
  <si>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</si>
  <si>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</si>
  <si>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</si>
  <si>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</si>
  <si>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</si>
  <si>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</si>
  <si>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</si>
  <si>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</si>
  <si>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</si>
  <si>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</si>
  <si>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</si>
  <si>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</si>
  <si>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</si>
  <si>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</si>
  <si>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</si>
  <si>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</si>
  <si>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</si>
  <si>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</si>
  <si>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</si>
  <si>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</si>
  <si>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</si>
  <si>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</si>
  <si>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</si>
  <si>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</si>
  <si>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</si>
  <si>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</si>
  <si>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</si>
  <si>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</si>
  <si>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</si>
  <si>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</si>
  <si>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</si>
  <si>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</si>
  <si>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</si>
  <si>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</si>
  <si>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</si>
  <si>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</si>
  <si>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</si>
  <si>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</si>
  <si>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</si>
  <si>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</si>
  <si>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</si>
  <si>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</si>
  <si>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</si>
  <si>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</si>
  <si>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</si>
  <si>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</si>
  <si>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</si>
  <si>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</si>
  <si>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</si>
  <si>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</si>
  <si>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</si>
  <si>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</si>
  <si>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</si>
  <si>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</si>
  <si>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</si>
  <si>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</si>
  <si>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</si>
  <si>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</si>
  <si>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</si>
  <si>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</si>
  <si>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</si>
  <si>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</si>
  <si>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</si>
  <si>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</si>
  <si>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</si>
  <si>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</si>
  <si>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</si>
  <si>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</si>
  <si>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</si>
  <si>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</si>
  <si>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</si>
  <si>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</si>
  <si>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</si>
  <si>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</si>
  <si>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</si>
  <si>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</si>
  <si>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</si>
  <si>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</si>
  <si>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</si>
  <si>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</si>
  <si>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</si>
  <si>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</si>
  <si>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</si>
  <si>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</si>
  <si>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</si>
  <si>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</si>
  <si>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</si>
  <si>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</si>
  <si>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</si>
  <si>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</si>
  <si>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</si>
  <si>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</si>
  <si>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</si>
  <si>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</si>
  <si>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</si>
  <si>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</si>
  <si>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</si>
  <si>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</si>
  <si>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</si>
  <si>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</si>
  <si>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</si>
  <si>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</si>
  <si>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</si>
  <si>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</si>
  <si>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</si>
  <si>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</si>
  <si>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</si>
  <si>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</si>
  <si>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</si>
  <si>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</si>
  <si>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</si>
  <si>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</si>
  <si>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</si>
  <si>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</si>
  <si>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</si>
  <si>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</si>
  <si>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</si>
  <si>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</si>
  <si>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</si>
  <si>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</si>
  <si>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</si>
  <si>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</si>
  <si>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</si>
  <si>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</si>
  <si>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</si>
  <si>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</si>
  <si>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</si>
  <si>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</si>
  <si>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</si>
  <si>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</si>
  <si>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</si>
  <si>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</si>
  <si>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</si>
  <si>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</si>
  <si>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</si>
  <si>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</si>
  <si>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</si>
  <si>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</si>
  <si>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</si>
  <si>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</si>
  <si>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</si>
  <si>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</si>
  <si>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</si>
  <si>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</si>
  <si>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</si>
  <si>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</si>
  <si>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</si>
  <si>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</si>
  <si>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</si>
  <si>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</si>
  <si>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</si>
  <si>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</si>
  <si>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</si>
  <si>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</si>
  <si>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</si>
  <si>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</si>
  <si>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</si>
  <si>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</si>
  <si>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</si>
  <si>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</si>
  <si>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</si>
  <si>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</si>
  <si>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</si>
  <si>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</si>
  <si>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</si>
  <si>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</si>
  <si>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</si>
  <si>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</si>
  <si>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</si>
  <si>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</si>
  <si>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</si>
  <si>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</si>
  <si>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</si>
  <si>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</si>
  <si>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</si>
  <si>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</si>
  <si>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</si>
  <si>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</si>
  <si>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</si>
  <si>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</si>
  <si>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</si>
  <si>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</si>
  <si>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</si>
  <si>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</si>
  <si>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</si>
  <si>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</si>
  <si>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</si>
  <si>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</si>
  <si>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</si>
  <si>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</si>
  <si>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</si>
  <si>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</si>
  <si>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</si>
  <si>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</si>
  <si>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</si>
  <si>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</si>
  <si>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</si>
  <si>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</si>
  <si>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</si>
  <si>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</si>
  <si>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</si>
  <si>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</si>
  <si>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</si>
  <si>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</si>
  <si>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</si>
  <si>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</si>
  <si>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</si>
  <si>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</si>
  <si>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</si>
  <si>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</si>
  <si>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</si>
  <si>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</si>
  <si>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</si>
  <si>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</si>
  <si>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</si>
  <si>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</si>
  <si>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</si>
  <si>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</si>
  <si>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</si>
  <si>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</si>
  <si>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</si>
  <si>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</si>
  <si>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</si>
  <si>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</si>
  <si>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</si>
  <si>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</si>
  <si>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</si>
  <si>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</si>
  <si>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</si>
  <si>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</si>
  <si>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</si>
  <si>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</si>
  <si>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</si>
  <si>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</si>
  <si>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</si>
  <si>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</si>
  <si>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</si>
  <si>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</si>
  <si>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</si>
  <si>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</si>
  <si>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</si>
  <si>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</si>
  <si>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</si>
  <si>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</si>
  <si>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</si>
  <si>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</si>
  <si>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</si>
  <si>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</si>
  <si>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</si>
  <si>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</si>
  <si>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</si>
  <si>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</si>
  <si>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</si>
  <si>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</si>
  <si>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</si>
  <si>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</si>
  <si>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</si>
  <si>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</si>
  <si>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</si>
  <si>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</si>
  <si>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</si>
  <si>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</si>
  <si>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</si>
  <si>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</si>
  <si>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</si>
  <si>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</si>
  <si>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</si>
  <si>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</si>
  <si>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</si>
  <si>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</si>
  <si>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</si>
  <si>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</si>
  <si>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</si>
  <si>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</si>
  <si>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</si>
  <si>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</si>
  <si>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</si>
  <si>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</si>
  <si>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</si>
  <si>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</si>
  <si>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</si>
  <si>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</si>
  <si>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</si>
  <si>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</si>
  <si>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</si>
  <si>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</si>
  <si>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</si>
  <si>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</si>
  <si>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</si>
  <si>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</si>
  <si>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</si>
  <si>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</si>
  <si>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</si>
  <si>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</si>
  <si>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</si>
  <si>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</si>
  <si>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</si>
  <si>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</si>
  <si>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</si>
  <si>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</si>
  <si>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</si>
  <si>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</si>
  <si>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</si>
  <si>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</si>
  <si>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</si>
  <si>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</si>
  <si>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</si>
  <si>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</si>
  <si>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</si>
  <si>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</si>
  <si>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</si>
  <si>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</si>
  <si>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</si>
  <si>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</si>
  <si>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</si>
  <si>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</si>
  <si>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</si>
  <si>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</si>
  <si>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</si>
  <si>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</si>
  <si>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</si>
  <si>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</si>
  <si>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</si>
  <si>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</si>
  <si>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</si>
  <si>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</si>
  <si>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</si>
  <si>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</si>
  <si>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</si>
  <si>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</si>
  <si>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</si>
  <si>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</si>
  <si>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</si>
  <si>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</si>
  <si>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</si>
  <si>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</si>
  <si>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</si>
  <si>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</si>
  <si>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</si>
  <si>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</si>
  <si>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</si>
  <si>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</si>
  <si>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</si>
  <si>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</si>
  <si>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</si>
  <si>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</si>
  <si>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</si>
  <si>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</si>
  <si>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</si>
  <si>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</si>
  <si>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</si>
  <si>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</si>
  <si>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</si>
  <si>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</si>
  <si>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</si>
  <si>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</si>
  <si>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</si>
  <si>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</si>
  <si>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</si>
  <si>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</si>
  <si>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</si>
  <si>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</si>
  <si>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</si>
  <si>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</si>
  <si>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</si>
  <si>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</si>
  <si>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</si>
  <si>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</si>
  <si>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</si>
  <si>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</si>
  <si>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</si>
  <si>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</si>
  <si>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</si>
  <si>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</si>
  <si>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</si>
  <si>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</si>
  <si>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</si>
  <si>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</si>
  <si>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</si>
  <si>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</si>
  <si>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</si>
  <si>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</si>
  <si>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</si>
  <si>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</si>
  <si>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</si>
  <si>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</si>
  <si>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</si>
  <si>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</si>
  <si>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</si>
  <si>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</si>
  <si>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</si>
  <si>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</si>
  <si>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</si>
  <si>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</si>
  <si>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</si>
  <si>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</si>
  <si>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</si>
  <si>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</si>
  <si>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</si>
  <si>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</si>
  <si>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</si>
  <si>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</si>
  <si>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</si>
  <si>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</si>
  <si>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</si>
  <si>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</si>
  <si>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</si>
  <si>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</si>
  <si>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</si>
  <si>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</si>
  <si>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</si>
  <si>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</si>
  <si>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</si>
  <si>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</si>
  <si>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</si>
  <si>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</si>
  <si>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</si>
  <si>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</si>
  <si>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</si>
  <si>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</si>
  <si>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</si>
  <si>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</si>
  <si>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</si>
  <si>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</si>
  <si>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</si>
  <si>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</si>
  <si>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</si>
  <si>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</si>
  <si>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</si>
  <si>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</si>
  <si>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</si>
  <si>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</si>
  <si>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</si>
  <si>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</si>
  <si>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</si>
  <si>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</si>
  <si>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</si>
  <si>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</si>
  <si>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</si>
  <si>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</si>
  <si>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</si>
  <si>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</si>
  <si>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</si>
  <si>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</si>
  <si>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</si>
  <si>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</si>
  <si>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</si>
  <si>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</si>
  <si>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</si>
  <si>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</si>
  <si>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</si>
  <si>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</si>
  <si>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</si>
  <si>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</si>
  <si>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</si>
  <si>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</si>
  <si>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</si>
  <si>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</si>
  <si>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</si>
  <si>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</si>
  <si>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</si>
  <si>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</si>
  <si>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</si>
  <si>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</si>
  <si>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</si>
  <si>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</si>
  <si>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</si>
  <si>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</si>
  <si>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</si>
  <si>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</si>
  <si>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</si>
  <si>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</si>
  <si>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</si>
  <si>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</si>
  <si>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</si>
  <si>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</si>
  <si>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</si>
  <si>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</si>
  <si>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</si>
  <si>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</si>
  <si>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</si>
  <si>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</si>
  <si>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</si>
  <si>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</si>
  <si>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</si>
  <si>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</si>
  <si>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</si>
  <si>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</si>
  <si>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</si>
  <si>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</si>
  <si>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</si>
  <si>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</si>
  <si>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</si>
  <si>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</si>
  <si>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</si>
  <si>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</si>
  <si>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</si>
  <si>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</si>
  <si>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</si>
  <si>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</si>
  <si>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</si>
  <si>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</si>
  <si>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</si>
  <si>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</si>
  <si>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</si>
  <si>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</si>
  <si>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</si>
  <si>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</si>
  <si>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</si>
  <si>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</si>
  <si>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</si>
  <si>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</si>
  <si>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</si>
  <si>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</si>
  <si>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</si>
  <si>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</si>
  <si>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</si>
  <si>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</si>
  <si>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</si>
  <si>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</si>
  <si>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</si>
  <si>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</si>
  <si>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</si>
  <si>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</si>
  <si>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</si>
  <si>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</si>
  <si>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</si>
  <si>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</si>
  <si>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</si>
  <si>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</si>
  <si>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</si>
  <si>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</si>
  <si>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</si>
  <si>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</si>
  <si>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</si>
  <si>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</si>
  <si>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</si>
  <si>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</si>
  <si>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</si>
  <si>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</si>
  <si>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</si>
  <si>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</si>
  <si>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</si>
  <si>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</si>
  <si>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</si>
  <si>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</si>
  <si>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</si>
  <si>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</si>
  <si>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</si>
  <si>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</si>
  <si>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</si>
  <si>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</si>
  <si>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</si>
  <si>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</si>
  <si>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</si>
  <si>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</si>
  <si>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</si>
  <si>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</si>
  <si>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</si>
  <si>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</si>
  <si>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</si>
  <si>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</si>
  <si>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</si>
  <si>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</si>
  <si>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</si>
  <si>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</si>
  <si>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</si>
  <si>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</si>
  <si>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</si>
  <si>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</si>
  <si>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</si>
  <si>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</si>
  <si>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</si>
  <si>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</si>
  <si>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</si>
  <si>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</si>
  <si>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</si>
  <si>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</si>
  <si>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</si>
  <si>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</si>
  <si>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</si>
  <si>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</si>
  <si>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</si>
  <si>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</si>
  <si>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</si>
  <si>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</si>
  <si>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</si>
  <si>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</si>
  <si>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</si>
  <si>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</si>
  <si>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</si>
  <si>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</si>
  <si>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</si>
  <si>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</si>
  <si>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</si>
  <si>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</si>
  <si>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</si>
  <si>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</si>
  <si>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</si>
  <si>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</si>
  <si>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</si>
  <si>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</si>
  <si>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</si>
  <si>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</si>
  <si>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</si>
  <si>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</si>
  <si>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</si>
  <si>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</si>
  <si>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</si>
  <si>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</si>
  <si>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</si>
  <si>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</si>
  <si>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</si>
  <si>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</si>
  <si>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</si>
  <si>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</si>
  <si>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</si>
  <si>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</si>
  <si>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</si>
  <si>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</si>
  <si>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</si>
  <si>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</si>
  <si>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</si>
  <si>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</si>
  <si>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</si>
  <si>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</si>
  <si>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</si>
  <si>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</si>
  <si>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</si>
  <si>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</si>
  <si>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</si>
  <si>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</si>
  <si>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</si>
  <si>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</si>
  <si>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</si>
  <si>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</si>
  <si>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</si>
  <si>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</si>
  <si>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</si>
  <si>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</si>
  <si>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</si>
  <si>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</si>
  <si>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</si>
  <si>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</si>
  <si>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</si>
  <si>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</si>
  <si>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</si>
  <si>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</si>
  <si>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</si>
  <si>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</si>
  <si>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</si>
  <si>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</si>
  <si>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</si>
  <si>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</si>
  <si>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</si>
  <si>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</si>
  <si>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</si>
  <si>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</si>
  <si>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</si>
  <si>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</si>
  <si>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</si>
  <si>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</si>
  <si>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</si>
  <si>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</si>
  <si>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</si>
  <si>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</si>
  <si>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</si>
  <si>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</si>
  <si>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</si>
  <si>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</si>
  <si>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</si>
  <si>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</si>
  <si>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</si>
  <si>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</si>
  <si>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</si>
  <si>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</si>
  <si>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</si>
  <si>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</si>
  <si>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</si>
  <si>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</si>
  <si>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</si>
  <si>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</si>
  <si>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</si>
  <si>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</si>
  <si>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</si>
  <si>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</si>
  <si>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</si>
  <si>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</si>
  <si>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</si>
  <si>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</si>
  <si>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</si>
  <si>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</si>
  <si>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</si>
  <si>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</si>
  <si>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</si>
  <si>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</si>
  <si>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</si>
  <si>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</si>
  <si>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</si>
  <si>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</si>
  <si>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</si>
  <si>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</si>
  <si>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</si>
  <si>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</si>
  <si>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</si>
  <si>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</si>
  <si>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</si>
  <si>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</si>
  <si>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</si>
  <si>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</si>
  <si>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</si>
  <si>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</si>
  <si>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</si>
  <si>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</si>
  <si>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</si>
  <si>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</si>
  <si>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</si>
  <si>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</si>
  <si>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</si>
  <si>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</si>
  <si>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</si>
  <si>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</si>
  <si>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</si>
  <si>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</si>
  <si>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</si>
  <si>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</si>
  <si>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</si>
  <si>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</si>
  <si>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</si>
  <si>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</si>
  <si>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</si>
  <si>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</si>
  <si>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</si>
  <si>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</si>
  <si>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</si>
  <si>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</si>
  <si>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</si>
  <si>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</si>
  <si>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</si>
  <si>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</si>
  <si>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</si>
  <si>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</si>
  <si>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</si>
  <si>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</si>
  <si>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</si>
  <si>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</si>
  <si>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</si>
  <si>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</si>
  <si>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</si>
  <si>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</si>
  <si>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</si>
  <si>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</si>
  <si>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</si>
  <si>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</si>
  <si>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</si>
  <si>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</si>
  <si>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</si>
  <si>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</si>
  <si>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</si>
  <si>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</si>
  <si>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</si>
  <si>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</si>
  <si>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</si>
  <si>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</si>
  <si>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</si>
  <si>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</si>
  <si>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</si>
  <si>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</si>
  <si>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</si>
  <si>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</si>
  <si>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</si>
  <si>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</si>
  <si>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</si>
  <si>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</si>
  <si>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</si>
  <si>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</si>
  <si>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</si>
  <si>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</si>
  <si>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</si>
  <si>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</si>
  <si>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</si>
  <si>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</si>
  <si>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</si>
  <si>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</si>
  <si>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</si>
  <si>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</si>
  <si>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</si>
  <si>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</si>
  <si>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</si>
  <si>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</si>
  <si>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</si>
  <si>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</si>
  <si>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</si>
  <si>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</si>
  <si>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</si>
  <si>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</si>
  <si>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</si>
  <si>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</si>
  <si>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</si>
  <si>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</si>
  <si>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</si>
  <si>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</si>
  <si>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</si>
  <si>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</si>
  <si>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</si>
  <si>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</si>
  <si>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</si>
  <si>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</si>
  <si>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</si>
  <si>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</si>
  <si>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</si>
  <si>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</si>
  <si>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</si>
  <si>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</si>
  <si>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</si>
  <si>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</si>
  <si>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</si>
  <si>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</si>
  <si>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</si>
  <si>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</si>
  <si>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</si>
  <si>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</si>
  <si>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</si>
  <si>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</si>
  <si>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</si>
  <si>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</si>
  <si>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</si>
  <si>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</si>
  <si>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</si>
  <si>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</si>
  <si>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</si>
  <si>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</si>
  <si>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</si>
  <si>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</si>
  <si>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</si>
  <si>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</si>
  <si>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</si>
  <si>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</si>
  <si>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</si>
  <si>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</si>
  <si>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</si>
  <si>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</si>
  <si>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</si>
  <si>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</si>
  <si>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</si>
  <si>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</si>
  <si>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</si>
  <si>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</si>
  <si>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</si>
  <si>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</si>
  <si>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</si>
  <si>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</si>
  <si>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</si>
  <si>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</si>
  <si>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</si>
  <si>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</si>
  <si>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</si>
  <si>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</si>
  <si>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</si>
  <si>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</si>
  <si>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</si>
  <si>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</si>
  <si>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</si>
  <si>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</si>
  <si>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</si>
  <si>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</si>
  <si>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</si>
  <si>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</si>
  <si>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</si>
  <si>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</si>
  <si>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</si>
  <si>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</si>
  <si>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</si>
  <si>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</si>
  <si>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</si>
  <si>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</si>
  <si>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</si>
  <si>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</si>
  <si>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</si>
  <si>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</si>
  <si>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</si>
  <si>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</si>
  <si>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</si>
  <si>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</si>
  <si>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</si>
  <si>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</si>
  <si>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</si>
  <si>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</si>
  <si>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</si>
  <si>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</si>
  <si>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</si>
  <si>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</si>
  <si>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</si>
  <si>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</si>
  <si>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</si>
  <si>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</si>
  <si>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</si>
  <si>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</si>
  <si>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</si>
  <si>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</si>
  <si>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</si>
  <si>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</si>
  <si>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</si>
  <si>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</si>
  <si>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</si>
  <si>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</si>
  <si>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</si>
  <si>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</si>
  <si>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</si>
  <si>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</si>
  <si>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</si>
  <si>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</si>
  <si>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</si>
  <si>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</si>
  <si>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</si>
  <si>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</si>
  <si>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</si>
  <si>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</si>
  <si>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</si>
  <si>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</si>
  <si>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</si>
  <si>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</si>
  <si>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</si>
  <si>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</si>
  <si>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</si>
  <si>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</si>
  <si>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</si>
  <si>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</si>
  <si>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</si>
  <si>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</si>
  <si>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</si>
  <si>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</si>
  <si>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</si>
  <si>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</si>
  <si>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</si>
  <si>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</si>
  <si>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</si>
  <si>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</si>
  <si>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</si>
  <si>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</si>
  <si>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</si>
  <si>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</si>
  <si>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</si>
  <si>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</si>
  <si>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</si>
  <si>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</si>
  <si>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</si>
  <si>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</si>
  <si>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</si>
  <si>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</si>
  <si>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</si>
  <si>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</si>
  <si>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</si>
  <si>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</si>
  <si>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</si>
  <si>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</si>
  <si>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</si>
  <si>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</si>
  <si>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</si>
  <si>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</si>
  <si>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</si>
  <si>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</si>
  <si>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</si>
  <si>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</si>
  <si>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</si>
  <si>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</si>
  <si>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</si>
  <si>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</si>
  <si>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</si>
  <si>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</si>
  <si>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</si>
  <si>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</si>
  <si>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</si>
  <si>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</si>
  <si>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</si>
  <si>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</si>
  <si>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</si>
  <si>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</si>
  <si>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</si>
  <si>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</si>
  <si>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</si>
  <si>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</si>
  <si>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</si>
  <si>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</si>
  <si>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</si>
  <si>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</si>
  <si>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</si>
  <si>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</si>
  <si>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</si>
  <si>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</si>
  <si>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</si>
  <si>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</si>
  <si>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</si>
  <si>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</si>
  <si>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</si>
  <si>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</si>
  <si>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</si>
  <si>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</si>
  <si>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</si>
  <si>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</si>
  <si>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</si>
  <si>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</si>
  <si>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</si>
  <si>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</si>
  <si>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</si>
  <si>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</si>
  <si>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</si>
  <si>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</si>
  <si>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</si>
  <si>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</si>
  <si>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</si>
  <si>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</si>
  <si>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</si>
  <si>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</si>
  <si>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</si>
  <si>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</si>
  <si>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</si>
  <si>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</si>
  <si>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</si>
  <si>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</si>
  <si>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</si>
  <si>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</si>
  <si>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</si>
  <si>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</si>
  <si>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</si>
  <si>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</si>
  <si>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</si>
  <si>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</si>
  <si>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</si>
  <si>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</si>
  <si>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</si>
  <si>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</si>
  <si>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</si>
  <si>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</si>
  <si>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</si>
  <si>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</si>
  <si>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</si>
  <si>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</si>
  <si>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</si>
  <si>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</si>
  <si>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</si>
  <si>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</si>
  <si>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</si>
  <si>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</si>
  <si>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</si>
  <si>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</si>
  <si>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</si>
  <si>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</si>
  <si>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</si>
  <si>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</si>
  <si>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</si>
  <si>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</si>
  <si>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</si>
  <si>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</si>
  <si>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</si>
  <si>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</si>
  <si>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</si>
  <si>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</si>
  <si>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</si>
  <si>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</si>
  <si>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</si>
  <si>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</si>
  <si>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</si>
  <si>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</si>
  <si>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</si>
  <si>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</si>
  <si>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</si>
  <si>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</si>
  <si>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</si>
  <si>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</si>
  <si>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</si>
  <si>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</si>
  <si>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</si>
  <si>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</si>
  <si>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</si>
  <si>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</si>
  <si>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</si>
  <si>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</si>
  <si>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</si>
  <si>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</si>
  <si>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</si>
  <si>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</si>
  <si>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</si>
  <si>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</si>
  <si>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</si>
  <si>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</si>
  <si>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</si>
  <si>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</si>
  <si>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</si>
  <si>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</si>
  <si>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</si>
  <si>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</si>
  <si>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</si>
  <si>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</si>
  <si>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</si>
  <si>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</si>
  <si>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</si>
  <si>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</si>
  <si>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</si>
  <si>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</si>
  <si>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</si>
  <si>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</si>
  <si>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</si>
  <si>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</si>
  <si>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</si>
  <si>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</si>
  <si>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</si>
  <si>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</si>
  <si>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</si>
  <si>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</si>
  <si>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</si>
  <si>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</si>
  <si>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</si>
  <si>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</si>
  <si>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</si>
  <si>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</si>
  <si>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</si>
  <si>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</si>
  <si>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</si>
  <si>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</si>
  <si>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</si>
  <si>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</si>
  <si>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</si>
  <si>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</si>
  <si>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</si>
  <si>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</si>
  <si>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</si>
  <si>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</si>
  <si>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</si>
  <si>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</si>
  <si>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</si>
  <si>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</si>
  <si>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</si>
  <si>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</si>
  <si>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</si>
  <si>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</si>
  <si>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</si>
  <si>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</si>
  <si>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</si>
  <si>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</si>
  <si>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</si>
  <si>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</si>
  <si>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</si>
  <si>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</si>
  <si>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</si>
  <si>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</si>
  <si>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</si>
  <si>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</si>
  <si>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</si>
  <si>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</si>
  <si>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</si>
  <si>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</si>
  <si>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</si>
  <si>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</si>
  <si>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</si>
  <si>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</si>
  <si>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</si>
  <si>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</si>
  <si>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</si>
  <si>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</si>
  <si>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</si>
  <si>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</si>
  <si>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</si>
  <si>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</si>
  <si>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</si>
  <si>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</si>
  <si>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</si>
  <si>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</si>
  <si>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</si>
  <si>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</si>
  <si>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</si>
  <si>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</si>
  <si>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</si>
  <si>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</si>
  <si>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</si>
  <si>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</si>
  <si>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</si>
  <si>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</si>
  <si>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</si>
  <si>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</si>
  <si>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</si>
  <si>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</si>
  <si>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</si>
  <si>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</si>
  <si>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</si>
  <si>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</si>
  <si>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</si>
  <si>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</si>
  <si>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</si>
  <si>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</si>
  <si>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</si>
  <si>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</si>
  <si>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</si>
  <si>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</si>
  <si>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</si>
  <si>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</si>
  <si>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</si>
  <si>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</si>
  <si>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</si>
  <si>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</si>
  <si>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</si>
  <si>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</si>
  <si>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</si>
  <si>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</si>
  <si>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</si>
  <si>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</si>
  <si>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</si>
  <si>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</si>
  <si>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</si>
  <si>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</si>
  <si>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</si>
  <si>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</si>
  <si>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</si>
  <si>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</si>
  <si>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</si>
  <si>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</si>
  <si>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</si>
  <si>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</si>
  <si>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</si>
  <si>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</si>
  <si>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</si>
  <si>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</si>
  <si>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</si>
  <si>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</si>
  <si>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</si>
  <si>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</si>
  <si>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</si>
  <si>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</si>
  <si>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</si>
  <si>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</si>
  <si>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</si>
  <si>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</si>
  <si>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</si>
  <si>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</si>
  <si>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</si>
  <si>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</si>
  <si>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</si>
  <si>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</si>
  <si>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</si>
  <si>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</si>
  <si>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</si>
  <si>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</si>
  <si>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</si>
  <si>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</si>
  <si>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</si>
  <si>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</si>
  <si>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</si>
  <si>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</si>
  <si>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</si>
  <si>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</si>
  <si>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</si>
  <si>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</si>
  <si>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</si>
  <si>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</si>
  <si>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</si>
  <si>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</si>
  <si>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</si>
  <si>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</si>
  <si>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</si>
  <si>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</si>
  <si>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</si>
  <si>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</si>
  <si>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</si>
  <si>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</si>
  <si>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</si>
  <si>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</si>
  <si>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</si>
  <si>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</si>
  <si>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</si>
  <si>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</si>
  <si>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</si>
  <si>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</si>
  <si>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</si>
  <si>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</si>
  <si>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</si>
  <si>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</si>
  <si>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</si>
  <si>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</si>
  <si>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</si>
  <si>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</si>
  <si>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</si>
  <si>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</si>
  <si>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</si>
  <si>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</si>
  <si>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</si>
  <si>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</si>
  <si>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</si>
  <si>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</si>
  <si>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</si>
  <si>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</si>
  <si>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</si>
  <si>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</si>
  <si>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</si>
  <si>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</si>
  <si>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</si>
  <si>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</si>
  <si>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</si>
  <si>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</si>
  <si>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</si>
  <si>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</si>
  <si>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</si>
  <si>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</si>
  <si>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</si>
  <si>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</si>
  <si>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</si>
  <si>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</si>
  <si>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</si>
  <si>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</si>
  <si>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</si>
  <si>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</si>
  <si>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</si>
  <si>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</si>
  <si>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</si>
  <si>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</si>
  <si>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</si>
  <si>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</si>
  <si>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</si>
  <si>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</si>
  <si>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</si>
  <si>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</si>
  <si>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</si>
  <si>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</si>
  <si>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</si>
  <si>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</si>
  <si>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</si>
  <si>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</si>
  <si>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</si>
  <si>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</si>
  <si>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</si>
  <si>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</si>
  <si>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</si>
  <si>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</si>
  <si>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</si>
  <si>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</si>
  <si>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</si>
  <si>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</si>
  <si>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</si>
  <si>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</si>
  <si>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</si>
  <si>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</si>
  <si>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</si>
  <si>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</si>
  <si>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</si>
  <si>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</si>
  <si>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</si>
  <si>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</si>
  <si>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</si>
  <si>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</si>
  <si>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</si>
  <si>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</si>
  <si>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</si>
  <si>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</si>
  <si>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</si>
  <si>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</si>
  <si>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</si>
  <si>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</si>
  <si>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</si>
  <si>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</si>
  <si>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</si>
  <si>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</si>
  <si>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</si>
  <si>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</si>
  <si>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</si>
  <si>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</si>
  <si>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</si>
  <si>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</si>
  <si>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</si>
  <si>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</si>
  <si>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</si>
  <si>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</si>
  <si>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</si>
  <si>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</si>
  <si>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</si>
  <si>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</si>
  <si>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</si>
  <si>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</si>
  <si>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</si>
  <si>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</si>
  <si>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</si>
  <si>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</si>
  <si>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</si>
  <si>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</si>
  <si>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</si>
  <si>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</si>
  <si>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</si>
  <si>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</si>
  <si>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</si>
  <si>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</si>
  <si>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</si>
  <si>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</si>
  <si>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</si>
  <si>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</si>
  <si>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</si>
  <si>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</si>
  <si>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</si>
  <si>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</si>
  <si>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</si>
  <si>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</si>
  <si>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</si>
  <si>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</si>
  <si>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</si>
  <si>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</si>
  <si>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</si>
  <si>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</si>
  <si>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</si>
  <si>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</si>
  <si>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</si>
  <si>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</si>
  <si>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</si>
  <si>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</si>
  <si>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</si>
  <si>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</si>
  <si>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</si>
  <si>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</si>
  <si>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</si>
  <si>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</si>
  <si>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</si>
  <si>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</si>
  <si>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</si>
  <si>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</si>
  <si>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</si>
  <si>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</si>
  <si>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</si>
  <si>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</si>
  <si>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</si>
  <si>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</si>
  <si>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</si>
  <si>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</si>
  <si>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</si>
  <si>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</si>
  <si>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</si>
  <si>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</si>
  <si>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</si>
  <si>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</si>
  <si>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</si>
  <si>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</si>
  <si>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</si>
  <si>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</si>
  <si>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</si>
  <si>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</si>
  <si>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</si>
  <si>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</si>
  <si>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</si>
  <si>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</si>
  <si>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</si>
  <si>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</si>
  <si>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</si>
  <si>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</si>
  <si>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</si>
  <si>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</si>
  <si>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</si>
  <si>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</si>
  <si>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</si>
  <si>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</si>
  <si>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</si>
  <si>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</si>
  <si>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</si>
  <si>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</si>
  <si>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</si>
  <si>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</si>
  <si>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</si>
  <si>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</si>
  <si>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</si>
  <si>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</si>
  <si>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</si>
  <si>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</si>
  <si>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</si>
  <si>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</si>
  <si>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</si>
  <si>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</si>
  <si>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</si>
  <si>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</si>
  <si>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</si>
  <si>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</si>
  <si>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</si>
  <si>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</si>
  <si>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</si>
  <si>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</si>
  <si>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</si>
  <si>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</si>
  <si>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</si>
  <si>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</si>
  <si>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</si>
  <si>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</si>
  <si>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</si>
  <si>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</si>
  <si>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</si>
  <si>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</si>
  <si>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</si>
  <si>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</si>
  <si>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</si>
  <si>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</si>
  <si>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</si>
  <si>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</si>
  <si>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</si>
  <si>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</si>
  <si>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</si>
  <si>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</si>
  <si>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</si>
  <si>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</si>
  <si>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</si>
  <si>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</si>
  <si>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</si>
  <si>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</si>
  <si>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</si>
  <si>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</si>
  <si>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</si>
  <si>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</si>
  <si>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</si>
  <si>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</si>
  <si>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</si>
  <si>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</si>
  <si>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</si>
  <si>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</si>
  <si>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</si>
  <si>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</si>
  <si>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</si>
  <si>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</si>
  <si>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</si>
  <si>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</si>
  <si>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</si>
  <si>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</si>
  <si>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</si>
  <si>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</si>
  <si>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</si>
  <si>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</si>
  <si>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</si>
  <si>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</si>
  <si>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</si>
  <si>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</si>
  <si>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</si>
  <si>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</si>
  <si>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</si>
  <si>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</si>
  <si>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</si>
  <si>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</si>
  <si>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</si>
  <si>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</si>
  <si>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</si>
  <si>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</si>
  <si>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</si>
  <si>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</si>
  <si>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</si>
  <si>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</si>
  <si>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</si>
  <si>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</si>
  <si>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</si>
  <si>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</si>
  <si>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</si>
  <si>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</si>
  <si>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</si>
  <si>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</si>
  <si>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</si>
  <si>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</si>
  <si>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</si>
  <si>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</si>
  <si>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</si>
  <si>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</si>
  <si>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</si>
  <si>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</si>
  <si>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</si>
  <si>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</si>
  <si>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</si>
  <si>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</si>
  <si>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</si>
  <si>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</si>
  <si>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</si>
  <si>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</si>
  <si>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</si>
  <si>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</si>
  <si>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</si>
  <si>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</si>
  <si>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</si>
  <si>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</si>
  <si>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</si>
  <si>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</si>
  <si>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</si>
  <si>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</si>
  <si>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</si>
  <si>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</si>
  <si>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</si>
  <si>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</si>
  <si>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</si>
  <si>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</si>
  <si>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</si>
  <si>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</si>
  <si>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</si>
  <si>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</si>
  <si>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</si>
  <si>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</si>
  <si>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</si>
  <si>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</si>
  <si>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</si>
  <si>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</si>
  <si>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</si>
  <si>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</si>
  <si>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</si>
  <si>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</si>
  <si>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</si>
  <si>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</si>
  <si>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</si>
  <si>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</si>
  <si>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</si>
  <si>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</si>
  <si>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</si>
  <si>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</si>
  <si>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</si>
  <si>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</si>
  <si>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</si>
  <si>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</si>
  <si>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</si>
  <si>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</si>
  <si>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</si>
  <si>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</si>
  <si>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</si>
  <si>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</si>
  <si>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</si>
  <si>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</si>
  <si>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</si>
  <si>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</si>
  <si>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</si>
  <si>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</si>
  <si>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</si>
  <si>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</si>
  <si>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</si>
  <si>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</si>
  <si>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</si>
  <si>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</si>
  <si>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</si>
  <si>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</si>
  <si>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</si>
  <si>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</si>
  <si>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</si>
  <si>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</si>
  <si>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</si>
  <si>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</si>
  <si>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</si>
  <si>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</si>
  <si>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</si>
  <si>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</si>
  <si>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</si>
  <si>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</si>
  <si>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</si>
  <si>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</si>
  <si>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</si>
  <si>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</si>
  <si>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</si>
  <si>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</si>
  <si>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</si>
  <si>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</si>
  <si>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</si>
  <si>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</si>
  <si>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</si>
  <si>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</si>
  <si>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</si>
  <si>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</si>
  <si>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</si>
  <si>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</si>
  <si>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</si>
  <si>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</si>
  <si>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</si>
  <si>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</si>
  <si>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</si>
  <si>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</si>
  <si>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</si>
  <si>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</si>
  <si>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</si>
  <si>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</si>
  <si>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</si>
  <si>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</si>
  <si>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</si>
  <si>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</si>
  <si>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</si>
  <si>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</si>
  <si>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</si>
  <si>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</si>
  <si>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</si>
  <si>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</si>
  <si>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</si>
  <si>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</si>
  <si>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</si>
  <si>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</si>
  <si>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</si>
  <si>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</si>
  <si>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</si>
  <si>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</si>
  <si>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</si>
  <si>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</si>
  <si>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</si>
  <si>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</si>
  <si>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</si>
  <si>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</si>
  <si>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</si>
  <si>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</si>
  <si>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</si>
  <si>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</si>
  <si>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</si>
  <si>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</si>
  <si>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</si>
  <si>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</si>
  <si>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</si>
  <si>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</si>
  <si>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</si>
  <si>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</si>
  <si>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</si>
  <si>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</si>
  <si>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</si>
  <si>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</si>
  <si>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</si>
  <si>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</si>
  <si>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</si>
  <si>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</si>
  <si>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</si>
  <si>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</si>
  <si>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</si>
  <si>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</si>
  <si>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</si>
  <si>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</si>
  <si>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</si>
  <si>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</si>
  <si>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</si>
  <si>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</si>
  <si>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</si>
  <si>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</si>
  <si>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</si>
  <si>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</si>
  <si>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</si>
  <si>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</si>
  <si>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</si>
  <si>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</si>
  <si>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</si>
  <si>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</si>
  <si>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</si>
  <si>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</si>
  <si>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</si>
  <si>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</si>
  <si>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</si>
  <si>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</si>
  <si>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</si>
  <si>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</si>
  <si>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</si>
  <si>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</si>
  <si>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</si>
  <si>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</si>
  <si>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</si>
  <si>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</si>
  <si>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</si>
  <si>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</si>
  <si>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</si>
  <si>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</si>
  <si>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</si>
  <si>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</si>
  <si>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</si>
  <si>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</si>
  <si>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</si>
  <si>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</si>
  <si>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</si>
  <si>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</si>
  <si>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</si>
  <si>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</si>
  <si>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</si>
  <si>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</si>
  <si>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</si>
  <si>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</si>
  <si>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</si>
  <si>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</si>
  <si>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</si>
  <si>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</si>
  <si>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</si>
  <si>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</si>
  <si>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</si>
  <si>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</si>
  <si>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</si>
  <si>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</si>
  <si>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</si>
  <si>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</si>
  <si>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</si>
  <si>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</si>
  <si>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</si>
  <si>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</si>
  <si>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</si>
  <si>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</si>
  <si>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</si>
  <si>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</si>
  <si>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</si>
  <si>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</si>
  <si>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</si>
  <si>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</si>
  <si>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</si>
  <si>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</si>
  <si>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</si>
  <si>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</si>
  <si>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</si>
  <si>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</si>
  <si>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</si>
  <si>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</si>
  <si>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</si>
  <si>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</si>
  <si>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</si>
  <si>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</si>
  <si>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</si>
  <si>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</si>
  <si>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</si>
  <si>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</si>
  <si>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</si>
  <si>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</si>
  <si>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</si>
  <si>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</si>
  <si>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</si>
  <si>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</si>
  <si>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</si>
  <si>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</si>
  <si>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</si>
  <si>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</si>
  <si>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</si>
  <si>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</si>
  <si>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</si>
  <si>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</si>
  <si>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</si>
  <si>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</si>
  <si>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</si>
  <si>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</si>
  <si>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</si>
  <si>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</si>
  <si>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</si>
  <si>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</si>
  <si>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</si>
  <si>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</si>
  <si>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</si>
  <si>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</si>
  <si>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</si>
  <si>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</si>
  <si>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</si>
  <si>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</si>
  <si>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</si>
  <si>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</si>
  <si>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</si>
  <si>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</si>
  <si>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</si>
  <si>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</si>
  <si>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</si>
  <si>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</si>
  <si>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</si>
  <si>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</si>
  <si>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</si>
  <si>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</si>
  <si>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</si>
  <si>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</si>
  <si>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</si>
  <si>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</si>
  <si>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</si>
  <si>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</si>
  <si>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</si>
  <si>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</si>
  <si>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</si>
  <si>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</si>
  <si>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</si>
  <si>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</si>
  <si>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</si>
  <si>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</si>
  <si>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</si>
  <si>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</si>
  <si>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</si>
  <si>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</si>
  <si>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</si>
  <si>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</si>
  <si>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</si>
  <si>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</si>
  <si>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</si>
  <si>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</si>
  <si>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</si>
  <si>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</si>
  <si>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</si>
  <si>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</si>
  <si>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</si>
  <si>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</si>
  <si>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</si>
  <si>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</si>
  <si>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</si>
  <si>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</si>
  <si>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</si>
  <si>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</si>
  <si>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</si>
  <si>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</si>
  <si>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</si>
  <si>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</si>
  <si>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</si>
  <si>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</si>
  <si>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</si>
  <si>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</si>
  <si>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</si>
  <si>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</si>
  <si>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</si>
  <si>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</si>
  <si>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</si>
  <si>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</si>
  <si>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</si>
  <si>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</si>
  <si>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</si>
  <si>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</si>
  <si>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</si>
  <si>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</si>
  <si>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</si>
  <si>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</si>
  <si>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</si>
  <si>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</si>
  <si>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</si>
  <si>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</si>
  <si>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</si>
  <si>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</si>
  <si>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</si>
  <si>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</si>
  <si>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</si>
  <si>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</si>
  <si>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</si>
  <si>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</si>
  <si>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</si>
  <si>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</si>
  <si>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</si>
  <si>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</si>
  <si>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</si>
  <si>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</si>
  <si>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</si>
  <si>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</si>
  <si>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</si>
  <si>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</si>
  <si>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</si>
  <si>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</si>
  <si>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</si>
  <si>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</si>
  <si>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</si>
  <si>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</si>
  <si>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</si>
  <si>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</si>
  <si>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</si>
  <si>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</si>
  <si>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</si>
  <si>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</si>
  <si>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</si>
  <si>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</si>
  <si>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</si>
  <si>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</si>
  <si>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</si>
  <si>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</si>
  <si>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</si>
  <si>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</si>
  <si>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</si>
  <si>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</si>
  <si>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</si>
  <si>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</si>
  <si>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</si>
  <si>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</si>
  <si>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</si>
  <si>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</si>
  <si>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</si>
  <si>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</si>
  <si>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</si>
  <si>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</si>
  <si>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</si>
  <si>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</si>
  <si>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</si>
  <si>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</si>
  <si>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</si>
  <si>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</si>
  <si>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</si>
  <si>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</si>
  <si>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</si>
  <si>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</si>
  <si>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</si>
  <si>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</si>
  <si>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</si>
  <si>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</si>
  <si>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</si>
  <si>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</si>
  <si>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</si>
  <si>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</si>
  <si>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</si>
  <si>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</si>
  <si>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</si>
  <si>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</si>
  <si>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</si>
  <si>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</si>
  <si>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</si>
  <si>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</si>
  <si>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</si>
  <si>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</si>
  <si>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</si>
  <si>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</si>
  <si>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</si>
  <si>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</si>
  <si>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</si>
  <si>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</si>
  <si>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</si>
  <si>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</si>
  <si>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</si>
  <si>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</si>
  <si>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</si>
  <si>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</si>
  <si>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</si>
  <si>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</si>
  <si>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</si>
  <si>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</si>
  <si>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</si>
  <si>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</si>
  <si>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</si>
  <si>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</si>
  <si>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</si>
  <si>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</si>
  <si>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</si>
  <si>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</si>
  <si>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</si>
  <si>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</si>
  <si>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</si>
  <si>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</si>
  <si>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</si>
  <si>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</si>
  <si>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</si>
  <si>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</si>
  <si>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</si>
  <si>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</si>
  <si>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</si>
  <si>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</si>
  <si>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</si>
  <si>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</si>
  <si>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</si>
  <si>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</si>
  <si>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</si>
  <si>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</si>
  <si>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</si>
  <si>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</si>
  <si>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</si>
  <si>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</si>
  <si>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</si>
  <si>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</si>
  <si>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</si>
  <si>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</si>
  <si>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</si>
  <si>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</si>
  <si>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</si>
  <si>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</si>
  <si>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</si>
  <si>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</si>
  <si>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</si>
  <si>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</si>
  <si>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</si>
  <si>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</si>
  <si>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</si>
  <si>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</si>
  <si>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</si>
  <si>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</si>
  <si>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</si>
  <si>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</si>
  <si>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</si>
  <si>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</si>
  <si>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</si>
  <si>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</si>
  <si>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</si>
  <si>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</si>
  <si>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</si>
  <si>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</si>
  <si>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</si>
  <si>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</si>
  <si>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</si>
  <si>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</si>
  <si>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</si>
  <si>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</si>
  <si>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</si>
  <si>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</si>
  <si>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</si>
  <si>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</si>
  <si>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</si>
  <si>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</si>
  <si>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</si>
  <si>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</si>
  <si>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</si>
  <si>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</si>
  <si>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</si>
  <si>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</si>
  <si>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</si>
  <si>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</si>
  <si>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</si>
  <si>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</si>
  <si>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</si>
  <si>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</si>
  <si>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</si>
  <si>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</si>
  <si>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</si>
  <si>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</si>
  <si>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</si>
  <si>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</si>
  <si>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</si>
  <si>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</si>
  <si>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</si>
  <si>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</si>
  <si>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</si>
  <si>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</si>
  <si>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</si>
  <si>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</si>
  <si>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</si>
  <si>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</si>
  <si>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</si>
  <si>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</si>
  <si>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</si>
  <si>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</si>
  <si>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</si>
  <si>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</si>
  <si>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</si>
  <si>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</si>
  <si>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</si>
  <si>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</si>
  <si>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</si>
  <si>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</si>
  <si>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</si>
  <si>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</si>
  <si>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</si>
  <si>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</si>
  <si>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</si>
  <si>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</si>
  <si>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</si>
  <si>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</si>
  <si>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</si>
  <si>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</si>
  <si>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</si>
  <si>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</si>
  <si>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</si>
  <si>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</si>
  <si>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</si>
  <si>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</si>
  <si>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</si>
  <si>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</si>
  <si>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</si>
  <si>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</si>
  <si>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</si>
  <si>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</si>
  <si>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</si>
  <si>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</si>
  <si>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</si>
  <si>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</si>
  <si>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</si>
  <si>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</si>
  <si>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</si>
  <si>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</si>
  <si>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</si>
  <si>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</si>
  <si>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</si>
  <si>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</si>
  <si>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</si>
  <si>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</si>
  <si>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</si>
  <si>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</si>
  <si>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</si>
  <si>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</si>
  <si>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</si>
  <si>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</si>
  <si>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</si>
  <si>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</si>
  <si>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</si>
  <si>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</si>
  <si>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</si>
  <si>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</si>
  <si>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</si>
  <si>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</si>
  <si>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</si>
  <si>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</si>
  <si>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</si>
  <si>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</si>
  <si>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</si>
  <si>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</si>
  <si>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</si>
  <si>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</si>
  <si>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</si>
  <si>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</si>
  <si>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</si>
  <si>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</si>
  <si>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</si>
  <si>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</si>
  <si>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</si>
  <si>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</si>
  <si>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</si>
  <si>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</si>
  <si>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</si>
  <si>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</si>
  <si>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</si>
  <si>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</si>
  <si>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</si>
  <si>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</si>
  <si>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</si>
  <si>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</si>
  <si>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</si>
  <si>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</si>
  <si>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</si>
  <si>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</si>
  <si>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</si>
  <si>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</si>
  <si>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</si>
  <si>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</si>
  <si>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</si>
  <si>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</si>
  <si>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</si>
  <si>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</si>
  <si>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</si>
  <si>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</si>
  <si>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</si>
  <si>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</si>
  <si>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</si>
  <si>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</si>
  <si>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</si>
  <si>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</si>
  <si>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</si>
  <si>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</si>
  <si>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</si>
  <si>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</si>
  <si>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</si>
  <si>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</si>
  <si>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</si>
  <si>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</si>
  <si>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</si>
  <si>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</si>
  <si>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</si>
  <si>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</si>
  <si>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</si>
  <si>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</si>
  <si>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</si>
  <si>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</si>
  <si>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</si>
  <si>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</si>
  <si>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</si>
  <si>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</si>
  <si>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</si>
  <si>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</si>
  <si>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</si>
  <si>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</si>
  <si>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</si>
  <si>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</si>
  <si>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</si>
  <si>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</si>
  <si>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</si>
  <si>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</si>
  <si>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</si>
  <si>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</si>
  <si>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</si>
  <si>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</si>
  <si>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</si>
  <si>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</si>
  <si>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</si>
  <si>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</si>
  <si>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</si>
  <si>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</si>
  <si>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</si>
  <si>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</si>
  <si>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</si>
  <si>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</si>
  <si>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</si>
  <si>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</si>
  <si>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</si>
  <si>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</si>
  <si>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</si>
  <si>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</si>
  <si>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</si>
  <si>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</si>
  <si>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</si>
  <si>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</si>
  <si>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</si>
  <si>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</si>
  <si>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</si>
  <si>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</si>
  <si>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</si>
  <si>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</si>
  <si>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</si>
  <si>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</si>
  <si>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</si>
  <si>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</si>
  <si>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</si>
  <si>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</si>
  <si>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</si>
  <si>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</si>
  <si>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</si>
  <si>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</si>
  <si>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</si>
  <si>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</si>
  <si>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</si>
  <si>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</si>
  <si>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</si>
  <si>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</si>
  <si>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</si>
  <si>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</si>
  <si>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</si>
  <si>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</si>
  <si>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</si>
  <si>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</si>
  <si>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</si>
  <si>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</si>
  <si>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</si>
  <si>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</si>
  <si>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</si>
  <si>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</si>
  <si>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</si>
  <si>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</si>
  <si>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</si>
  <si>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</si>
  <si>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</si>
  <si>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</si>
  <si>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</si>
  <si>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</si>
  <si>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</si>
  <si>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</si>
  <si>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</si>
  <si>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</si>
  <si>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</si>
  <si>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</si>
  <si>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</si>
  <si>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</si>
  <si>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</si>
  <si>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</si>
  <si>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</si>
  <si>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</si>
  <si>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</si>
  <si>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</si>
  <si>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</si>
  <si>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</si>
  <si>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</si>
  <si>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</si>
  <si>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</si>
  <si>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</si>
  <si>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</si>
  <si>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</si>
  <si>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</si>
  <si>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</si>
  <si>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</si>
  <si>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</si>
  <si>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</si>
  <si>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</si>
  <si>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</si>
  <si>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</si>
  <si>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</si>
  <si>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</si>
  <si>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</si>
  <si>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</si>
  <si>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</si>
  <si>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</si>
  <si>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</si>
  <si>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</si>
  <si>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</si>
  <si>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</si>
  <si>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</si>
  <si>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</si>
  <si>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</si>
  <si>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</si>
  <si>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</si>
  <si>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</si>
  <si>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</si>
  <si>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</si>
  <si>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</si>
  <si>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</si>
  <si>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</si>
  <si>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</si>
  <si>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</si>
  <si>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</si>
  <si>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</si>
  <si>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</si>
  <si>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</si>
  <si>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</si>
  <si>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</si>
  <si>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</si>
  <si>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</si>
  <si>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</si>
  <si>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</si>
  <si>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</si>
  <si>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</si>
  <si>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</si>
  <si>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</si>
  <si>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</si>
  <si>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</si>
  <si>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</si>
  <si>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</si>
  <si>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</si>
  <si>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</si>
  <si>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</si>
  <si>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</si>
  <si>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</si>
  <si>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</si>
  <si>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</si>
  <si>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</si>
  <si>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</si>
  <si>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</si>
  <si>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</si>
  <si>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</si>
  <si>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</si>
  <si>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</si>
  <si>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</si>
  <si>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</si>
  <si>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</si>
  <si>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</si>
  <si>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</si>
  <si>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</si>
  <si>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</si>
  <si>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</si>
  <si>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</si>
  <si>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</si>
  <si>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</si>
  <si>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</si>
  <si>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</si>
  <si>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</si>
  <si>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</si>
  <si>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</si>
  <si>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</si>
  <si>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</si>
  <si>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</si>
  <si>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</si>
  <si>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</si>
  <si>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</si>
  <si>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</si>
  <si>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</si>
  <si>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</si>
  <si>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</si>
  <si>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</si>
  <si>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</si>
  <si>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</si>
  <si>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</si>
  <si>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</si>
  <si>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</si>
  <si>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</si>
  <si>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</si>
  <si>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</si>
  <si>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</si>
  <si>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</si>
  <si>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</si>
  <si>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</si>
  <si>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</si>
  <si>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</si>
  <si>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</si>
  <si>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</si>
  <si>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</si>
  <si>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</si>
  <si>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</si>
  <si>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</si>
  <si>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</si>
  <si>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</si>
  <si>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</si>
  <si>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</si>
  <si>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</si>
  <si>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</si>
  <si>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</si>
  <si>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</si>
  <si>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</si>
  <si>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</si>
  <si>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</si>
  <si>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</si>
  <si>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</si>
  <si>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</si>
  <si>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</si>
  <si>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</si>
  <si>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</si>
  <si>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</si>
  <si>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</si>
  <si>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</si>
  <si>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</si>
  <si>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</si>
  <si>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</si>
  <si>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</si>
  <si>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</si>
  <si>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</si>
  <si>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</si>
  <si>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</si>
  <si>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</si>
  <si>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</si>
  <si>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</si>
  <si>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</si>
  <si>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</si>
  <si>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</si>
  <si>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</si>
  <si>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</si>
  <si>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</si>
  <si>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</si>
  <si>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</si>
  <si>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</si>
  <si>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</si>
  <si>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</si>
  <si>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</si>
  <si>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</si>
  <si>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</si>
  <si>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</si>
  <si>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</si>
  <si>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</si>
  <si>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</si>
  <si>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</si>
  <si>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</si>
  <si>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</si>
  <si>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</si>
  <si>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</si>
  <si>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</si>
  <si>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</si>
  <si>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</si>
  <si>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</si>
  <si>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</si>
  <si>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</si>
  <si>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</si>
  <si>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</si>
  <si>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</si>
  <si>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</si>
  <si>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</si>
  <si>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</si>
  <si>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</si>
  <si>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</si>
  <si>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</si>
  <si>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</si>
  <si>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</si>
  <si>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</si>
  <si>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</si>
  <si>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</si>
  <si>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</si>
  <si>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</si>
  <si>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</si>
  <si>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</si>
  <si>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</si>
  <si>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</si>
  <si>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</si>
  <si>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</si>
  <si>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</si>
  <si>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</si>
  <si>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</si>
  <si>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</si>
  <si>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</si>
  <si>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</si>
  <si>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</si>
  <si>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</si>
  <si>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</si>
  <si>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</si>
  <si>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</si>
  <si>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</si>
  <si>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</si>
  <si>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</si>
  <si>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</si>
  <si>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</si>
  <si>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</si>
  <si>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</si>
  <si>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</si>
  <si>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</si>
  <si>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</si>
  <si>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</si>
  <si>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</si>
  <si>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</si>
  <si>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</si>
  <si>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</si>
  <si>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</si>
  <si>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</si>
  <si>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</si>
  <si>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</si>
  <si>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</si>
  <si>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</si>
  <si>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</si>
  <si>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</si>
  <si>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</si>
  <si>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</si>
  <si>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</si>
  <si>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</si>
  <si>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</si>
  <si>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</si>
  <si>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</si>
  <si>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</si>
  <si>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</si>
  <si>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</si>
  <si>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</si>
  <si>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</si>
  <si>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</si>
  <si>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</si>
  <si>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</si>
  <si>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</si>
  <si>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</si>
  <si>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</si>
  <si>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</si>
  <si>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</si>
  <si>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</si>
  <si>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</si>
  <si>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</si>
  <si>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</si>
  <si>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</si>
  <si>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</si>
  <si>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</si>
  <si>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</si>
  <si>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</si>
  <si>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</si>
  <si>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</si>
  <si>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</si>
  <si>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</si>
  <si>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</si>
  <si>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</si>
  <si>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</si>
  <si>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</si>
  <si>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</si>
  <si>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</si>
  <si>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</si>
  <si>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</si>
  <si>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</si>
  <si>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</si>
  <si>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</si>
  <si>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</si>
  <si>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</si>
  <si>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</si>
  <si>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</si>
  <si>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</si>
  <si>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</si>
  <si>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</si>
  <si>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</si>
  <si>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</si>
  <si>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</si>
  <si>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</si>
  <si>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</si>
  <si>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</si>
  <si>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</si>
  <si>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</si>
  <si>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</si>
  <si>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</si>
  <si>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</si>
  <si>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</si>
  <si>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</si>
  <si>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</si>
  <si>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</si>
  <si>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</si>
  <si>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</si>
  <si>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</si>
  <si>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</si>
  <si>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</si>
  <si>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</si>
  <si>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</si>
  <si>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</si>
  <si>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</si>
  <si>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</si>
  <si>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</si>
  <si>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</si>
  <si>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</si>
  <si>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</si>
  <si>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</si>
  <si>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</si>
  <si>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</si>
  <si>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</si>
  <si>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</si>
  <si>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</si>
  <si>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</si>
  <si>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</si>
  <si>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</si>
  <si>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</si>
  <si>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</si>
  <si>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</si>
  <si>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</si>
  <si>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</si>
  <si>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</si>
  <si>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</si>
  <si>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</si>
  <si>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</si>
  <si>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</si>
  <si>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</si>
  <si>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</si>
  <si>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</si>
  <si>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</si>
  <si>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</si>
  <si>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</si>
  <si>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</si>
  <si>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</si>
  <si>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</si>
  <si>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</si>
  <si>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</si>
  <si>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</si>
  <si>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</si>
  <si>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</si>
  <si>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</si>
  <si>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</si>
  <si>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</si>
  <si>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</si>
  <si>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</si>
  <si>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</si>
  <si>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</si>
  <si>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</si>
  <si>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</si>
  <si>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</si>
  <si>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</si>
  <si>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</si>
  <si>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</si>
  <si>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</si>
  <si>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</si>
  <si>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</si>
  <si>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</si>
  <si>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</si>
  <si>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</si>
  <si>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</si>
  <si>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</si>
  <si>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</si>
  <si>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</si>
  <si>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</si>
  <si>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</si>
  <si>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</si>
  <si>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</si>
  <si>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</si>
  <si>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</si>
  <si>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</si>
  <si>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</si>
  <si>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</si>
  <si>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</si>
  <si>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</si>
  <si>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</si>
  <si>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</si>
  <si>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</si>
  <si>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</si>
  <si>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</si>
  <si>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</si>
  <si>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</si>
  <si>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</si>
  <si>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</si>
  <si>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</si>
  <si>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</si>
  <si>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</si>
  <si>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</si>
  <si>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</si>
  <si>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</si>
  <si>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</si>
  <si>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</si>
  <si>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</si>
  <si>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</si>
  <si>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</si>
  <si>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</si>
  <si>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</si>
  <si>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</si>
  <si>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</si>
  <si>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</si>
  <si>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</si>
  <si>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</si>
  <si>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</si>
  <si>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</si>
  <si>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</si>
  <si>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</si>
  <si>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</si>
  <si>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</si>
  <si>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</si>
  <si>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</si>
  <si>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</si>
  <si>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</si>
  <si>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</si>
  <si>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</si>
  <si>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</si>
  <si>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</si>
  <si>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</si>
  <si>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</si>
  <si>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</si>
  <si>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</si>
  <si>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</si>
  <si>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</si>
  <si>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</si>
  <si>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</si>
  <si>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</si>
  <si>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</si>
  <si>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</si>
  <si>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</si>
  <si>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</si>
  <si>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</si>
  <si>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</si>
  <si>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</si>
  <si>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</si>
  <si>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</si>
  <si>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</si>
  <si>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</si>
  <si>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</si>
  <si>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</si>
  <si>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</si>
  <si>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</si>
  <si>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</si>
  <si>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</si>
  <si>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</si>
  <si>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</si>
  <si>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</si>
  <si>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</si>
  <si>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</si>
  <si>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</si>
  <si>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</si>
  <si>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</si>
  <si>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</si>
  <si>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</si>
  <si>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</si>
  <si>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</si>
  <si>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</si>
  <si>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</si>
  <si>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</si>
  <si>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</si>
  <si>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</si>
  <si>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</si>
  <si>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</si>
  <si>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</si>
  <si>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</si>
  <si>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</si>
  <si>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</si>
  <si>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</si>
  <si>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</si>
  <si>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</si>
  <si>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</si>
  <si>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</si>
  <si>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</si>
  <si>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</si>
  <si>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</si>
  <si>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</si>
  <si>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</si>
  <si>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</si>
  <si>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</si>
  <si>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</si>
  <si>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</si>
  <si>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</si>
  <si>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</si>
  <si>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</si>
  <si>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</si>
  <si>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</si>
  <si>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</si>
  <si>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</si>
  <si>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</si>
  <si>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</si>
  <si>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</si>
  <si>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</si>
  <si>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</si>
  <si>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</si>
  <si>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</si>
  <si>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</si>
  <si>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</si>
  <si>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</si>
  <si>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</si>
  <si>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</si>
  <si>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</si>
  <si>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</si>
  <si>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</si>
  <si>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</si>
  <si>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</si>
  <si>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</si>
  <si>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</si>
  <si>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</si>
  <si>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</si>
  <si>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</si>
  <si>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</si>
  <si>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</si>
  <si>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</si>
  <si>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</si>
  <si>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</si>
  <si>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</si>
  <si>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</si>
  <si>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</si>
  <si>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</si>
  <si>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</si>
  <si>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</si>
  <si>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</si>
  <si>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</si>
  <si>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</si>
  <si>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</si>
  <si>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</si>
  <si>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</si>
  <si>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</si>
  <si>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</si>
  <si>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</si>
  <si>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</si>
  <si>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</si>
  <si>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</si>
  <si>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</si>
  <si>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</si>
  <si>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</si>
  <si>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</si>
  <si>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</si>
  <si>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</si>
  <si>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</si>
  <si>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</si>
  <si>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</si>
  <si>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</si>
  <si>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</si>
  <si>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</si>
  <si>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</si>
  <si>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</si>
  <si>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</si>
  <si>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</si>
  <si>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</si>
  <si>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</si>
  <si>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</si>
  <si>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</si>
  <si>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</si>
  <si>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</si>
  <si>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</si>
  <si>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</si>
  <si>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</si>
  <si>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</si>
  <si>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</si>
  <si>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</si>
  <si>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</si>
  <si>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</si>
  <si>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</si>
  <si>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</si>
  <si>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</si>
  <si>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</si>
  <si>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</si>
  <si>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</si>
  <si>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</si>
  <si>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</si>
  <si>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</si>
  <si>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</si>
  <si>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</si>
  <si>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</si>
  <si>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</si>
  <si>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</si>
  <si>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</si>
  <si>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</si>
  <si>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</si>
  <si>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</si>
  <si>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</si>
  <si>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</si>
  <si>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</si>
  <si>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</si>
  <si>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</si>
  <si>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</si>
  <si>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</si>
  <si>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</si>
  <si>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</si>
  <si>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</si>
  <si>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</si>
  <si>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</si>
  <si>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</si>
  <si>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</si>
  <si>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</si>
  <si>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</si>
  <si>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</si>
  <si>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</si>
  <si>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</si>
  <si>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</si>
  <si>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</si>
  <si>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</si>
  <si>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</si>
  <si>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</si>
  <si>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</si>
  <si>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</si>
  <si>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</si>
  <si>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</si>
  <si>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</si>
  <si>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</si>
  <si>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</si>
  <si>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</si>
  <si>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</si>
  <si>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</si>
  <si>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</si>
  <si>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</si>
  <si>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</si>
  <si>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</si>
  <si>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</si>
  <si>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</si>
  <si>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</si>
  <si>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</si>
  <si>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</si>
  <si>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</si>
  <si>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</si>
  <si>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</si>
  <si>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</si>
  <si>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</si>
  <si>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</si>
  <si>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</si>
  <si>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</si>
  <si>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</si>
  <si>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</si>
  <si>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</si>
  <si>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</si>
  <si>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</si>
  <si>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</si>
  <si>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</si>
  <si>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</si>
  <si>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</si>
  <si>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</si>
  <si>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</si>
  <si>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</si>
  <si>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</si>
  <si>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</si>
  <si>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</si>
  <si>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</si>
  <si>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</si>
  <si>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</si>
  <si>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</si>
  <si>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</si>
  <si>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</si>
  <si>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</si>
  <si>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</si>
  <si>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</si>
  <si>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</si>
  <si>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</si>
  <si>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</si>
  <si>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</si>
  <si>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</si>
  <si>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</si>
  <si>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</si>
  <si>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</si>
  <si>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</si>
  <si>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</si>
  <si>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</si>
  <si>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</si>
  <si>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</si>
  <si>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</si>
  <si>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</si>
  <si>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</si>
  <si>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</si>
  <si>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</si>
  <si>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</si>
  <si>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</si>
  <si>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</si>
  <si>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</si>
  <si>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</si>
  <si>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</si>
  <si>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</si>
  <si>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</si>
  <si>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</si>
  <si>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</si>
  <si>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</si>
  <si>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</si>
  <si>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</si>
  <si>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</si>
  <si>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</si>
  <si>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</si>
  <si>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</si>
  <si>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</si>
  <si>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</si>
  <si>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</si>
  <si>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</si>
  <si>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</si>
  <si>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</si>
  <si>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</si>
  <si>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</si>
  <si>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</si>
  <si>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</si>
  <si>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</si>
  <si>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</si>
  <si>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</si>
  <si>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</si>
  <si>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</si>
  <si>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</si>
  <si>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</si>
  <si>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</si>
  <si>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</si>
  <si>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</si>
  <si>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</si>
  <si>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</si>
  <si>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</si>
  <si>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</si>
  <si>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</si>
  <si>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</si>
  <si>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</si>
  <si>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</si>
  <si>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</si>
  <si>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</si>
  <si>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</si>
  <si>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</si>
  <si>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</si>
  <si>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</si>
  <si>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</si>
  <si>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</si>
  <si>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</si>
  <si>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</si>
  <si>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</si>
  <si>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</si>
  <si>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</si>
  <si>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</si>
  <si>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</si>
  <si>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</si>
  <si>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</si>
  <si>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</si>
  <si>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</si>
  <si>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</si>
  <si>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</si>
  <si>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</si>
  <si>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</si>
  <si>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</si>
  <si>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</si>
  <si>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</si>
  <si>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</si>
  <si>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</si>
  <si>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</si>
  <si>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</si>
  <si>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</si>
  <si>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</si>
  <si>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</si>
  <si>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</si>
  <si>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</si>
  <si>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</si>
  <si>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</si>
  <si>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</si>
  <si>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</si>
  <si>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</si>
  <si>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</si>
  <si>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</si>
  <si>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</si>
  <si>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</si>
  <si>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</si>
  <si>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</si>
  <si>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</si>
  <si>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</si>
  <si>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</si>
  <si>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</si>
  <si>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</si>
  <si>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</si>
  <si>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</si>
  <si>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</si>
  <si>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</si>
  <si>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</si>
  <si>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</si>
  <si>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</si>
  <si>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</si>
  <si>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</si>
  <si>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</si>
  <si>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</si>
  <si>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</si>
  <si>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</si>
  <si>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</si>
  <si>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</si>
  <si>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</si>
  <si>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</si>
  <si>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</si>
  <si>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</si>
  <si>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</si>
  <si>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</si>
  <si>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</si>
  <si>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</si>
  <si>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</si>
  <si>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</si>
  <si>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</si>
  <si>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</si>
  <si>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</si>
  <si>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</si>
  <si>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</si>
  <si>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</si>
  <si>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</si>
  <si>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</si>
  <si>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</si>
  <si>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</si>
  <si>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</si>
  <si>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</si>
  <si>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</si>
  <si>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</si>
  <si>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</si>
  <si>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</si>
  <si>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</si>
  <si>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</si>
  <si>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</si>
  <si>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</si>
  <si>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</si>
  <si>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</si>
  <si>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</si>
  <si>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</si>
  <si>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</si>
  <si>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</si>
  <si>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</si>
  <si>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</si>
  <si>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</si>
  <si>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</si>
  <si>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</si>
  <si>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</si>
  <si>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</si>
  <si>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</si>
  <si>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</si>
  <si>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</si>
  <si>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</si>
  <si>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</si>
  <si>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</si>
  <si>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</si>
  <si>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</si>
  <si>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</si>
  <si>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</si>
  <si>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</si>
  <si>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</si>
  <si>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</si>
  <si>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</si>
  <si>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</si>
  <si>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</si>
  <si>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</si>
  <si>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</si>
  <si>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</si>
  <si>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</si>
  <si>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</si>
  <si>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</si>
  <si>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</si>
  <si>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</si>
  <si>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</si>
  <si>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</si>
  <si>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</si>
  <si>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</si>
  <si>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</si>
  <si>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</si>
  <si>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</si>
  <si>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</si>
  <si>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</si>
  <si>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</si>
  <si>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</si>
  <si>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</si>
  <si>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</si>
  <si>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</si>
  <si>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</si>
  <si>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</si>
  <si>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</si>
  <si>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</si>
  <si>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</si>
  <si>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</si>
  <si>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</si>
  <si>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</si>
  <si>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</si>
  <si>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</si>
  <si>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</si>
  <si>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</si>
  <si>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</si>
  <si>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</si>
  <si>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</si>
  <si>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</si>
  <si>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</si>
  <si>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</si>
  <si>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</si>
  <si>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</si>
  <si>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</si>
  <si>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</si>
  <si>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</si>
  <si>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</si>
  <si>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</si>
  <si>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</si>
  <si>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</si>
  <si>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</si>
  <si>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</si>
  <si>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</si>
  <si>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</si>
  <si>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</si>
  <si>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</si>
  <si>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</si>
  <si>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</si>
  <si>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</si>
  <si>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</si>
  <si>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</si>
  <si>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</si>
  <si>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</si>
  <si>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</si>
  <si>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</si>
  <si>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</si>
  <si>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</si>
  <si>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</si>
  <si>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</si>
  <si>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</si>
  <si>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</si>
  <si>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</si>
  <si>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</si>
  <si>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</si>
  <si>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</si>
  <si>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</si>
  <si>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</si>
  <si>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</si>
  <si>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</si>
  <si>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</si>
  <si>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</si>
  <si>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</si>
  <si>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</si>
  <si>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</si>
  <si>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</si>
  <si>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</si>
  <si>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</si>
  <si>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</si>
  <si>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</si>
  <si>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</si>
  <si>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</si>
  <si>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</si>
  <si>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</si>
  <si>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</si>
  <si>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</si>
  <si>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</si>
  <si>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</si>
  <si>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</si>
  <si>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</si>
  <si>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</si>
  <si>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</si>
  <si>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</si>
  <si>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</si>
  <si>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</si>
  <si>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</si>
  <si>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</si>
  <si>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</si>
  <si>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</si>
  <si>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</si>
  <si>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</si>
  <si>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</si>
  <si>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</si>
  <si>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</si>
  <si>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</si>
  <si>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</si>
  <si>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</si>
  <si>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</si>
  <si>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</si>
  <si>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</si>
  <si>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</si>
  <si>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</si>
  <si>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</si>
  <si>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</si>
  <si>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</si>
  <si>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</si>
  <si>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</si>
  <si>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</si>
  <si>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</si>
  <si>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</si>
  <si>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</si>
  <si>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</si>
  <si>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</si>
  <si>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</si>
  <si>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</si>
  <si>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</si>
  <si>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</si>
  <si>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</si>
  <si>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</si>
  <si>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</si>
  <si>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</si>
  <si>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</si>
  <si>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</si>
  <si>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</si>
  <si>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</si>
  <si>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</si>
  <si>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</si>
  <si>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</si>
  <si>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</si>
  <si>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</si>
  <si>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</si>
  <si>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</si>
  <si>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</si>
  <si>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</si>
  <si>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</si>
  <si>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</si>
  <si>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</si>
  <si>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</si>
  <si>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</si>
  <si>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</si>
  <si>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</si>
  <si>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</si>
  <si>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</si>
  <si>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</si>
  <si>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</si>
  <si>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</si>
  <si>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</si>
  <si>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</si>
  <si>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</si>
  <si>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</si>
  <si>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</si>
  <si>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</si>
  <si>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</si>
  <si>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</si>
  <si>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</si>
  <si>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</si>
  <si>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</si>
  <si>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</si>
  <si>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</si>
  <si>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</si>
  <si>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</si>
  <si>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</si>
  <si>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</si>
  <si>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</si>
  <si>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</si>
  <si>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</si>
  <si>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</si>
  <si>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</si>
  <si>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</si>
  <si>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</si>
  <si>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</si>
  <si>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</si>
  <si>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</si>
  <si>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</si>
  <si>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</si>
  <si>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</si>
  <si>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</si>
  <si>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</si>
  <si>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</si>
  <si>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</si>
  <si>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</si>
  <si>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</si>
  <si>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</si>
  <si>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</si>
  <si>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</si>
  <si>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</si>
  <si>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</si>
  <si>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</si>
  <si>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</si>
  <si>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</si>
  <si>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</si>
  <si>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</si>
  <si>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</si>
  <si>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</si>
  <si>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</si>
  <si>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</si>
  <si>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</si>
  <si>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</si>
  <si>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</si>
  <si>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</si>
  <si>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</si>
  <si>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</si>
  <si>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</si>
  <si>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</si>
  <si>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</si>
  <si>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</si>
  <si>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</si>
  <si>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</si>
  <si>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</si>
  <si>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</si>
  <si>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</si>
  <si>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</si>
  <si>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</si>
  <si>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</si>
  <si>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</si>
  <si>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</si>
  <si>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</si>
  <si>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</si>
  <si>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</si>
  <si>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</si>
  <si>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</si>
  <si>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</si>
  <si>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</si>
  <si>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</si>
  <si>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</si>
  <si>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</si>
  <si>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</si>
  <si>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</si>
  <si>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</si>
  <si>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</si>
  <si>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</si>
  <si>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</si>
  <si>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</si>
  <si>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</si>
  <si>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</si>
  <si>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</si>
  <si>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</si>
  <si>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</si>
  <si>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</si>
  <si>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</si>
  <si>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</si>
  <si>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</si>
  <si>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</si>
  <si>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</si>
  <si>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</si>
  <si>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</si>
  <si>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</si>
  <si>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</si>
  <si>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</si>
  <si>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</si>
  <si>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</si>
  <si>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</si>
  <si>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</si>
  <si>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</si>
  <si>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</si>
  <si>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</si>
  <si>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</si>
  <si>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</si>
  <si>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</si>
  <si>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</si>
  <si>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</si>
  <si>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</si>
  <si>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</si>
  <si>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</si>
  <si>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</si>
  <si>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</si>
  <si>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</si>
  <si>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</si>
  <si>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</si>
  <si>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</si>
  <si>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</si>
  <si>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</si>
  <si>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</si>
  <si>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</si>
  <si>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</si>
  <si>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</si>
  <si>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</si>
  <si>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</si>
  <si>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</si>
  <si>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</si>
  <si>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</si>
  <si>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</si>
  <si>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</si>
  <si>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</si>
  <si>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</si>
  <si>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</si>
  <si>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</si>
  <si>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</si>
  <si>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</si>
  <si>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</si>
  <si>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</si>
  <si>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</si>
  <si>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</si>
  <si>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</si>
  <si>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</si>
  <si>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</si>
  <si>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</si>
  <si>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</si>
  <si>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</si>
  <si>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</si>
  <si>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</si>
  <si>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</si>
  <si>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</si>
  <si>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</si>
  <si>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</si>
  <si>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</si>
  <si>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</si>
  <si>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</si>
  <si>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</si>
  <si>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</si>
  <si>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</si>
  <si>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</si>
  <si>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</si>
  <si>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</si>
  <si>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</si>
  <si>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</si>
  <si>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</si>
  <si>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</si>
  <si>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</si>
  <si>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</si>
  <si>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</si>
  <si>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</si>
  <si>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</si>
  <si>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</si>
  <si>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</si>
  <si>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</si>
  <si>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</si>
  <si>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</si>
  <si>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</si>
  <si>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</si>
  <si>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</si>
  <si>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</si>
  <si>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</si>
  <si>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</si>
  <si>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</si>
  <si>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</si>
  <si>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</si>
  <si>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</si>
  <si>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</si>
  <si>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</si>
  <si>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</si>
  <si>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</si>
  <si>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</si>
  <si>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</si>
  <si>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</si>
  <si>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</si>
  <si>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</si>
  <si>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</si>
  <si>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</si>
  <si>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</si>
  <si>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</si>
  <si>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</si>
  <si>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</si>
  <si>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</si>
  <si>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</si>
  <si>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</si>
  <si>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</si>
  <si>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</si>
  <si>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</si>
  <si>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</si>
  <si>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</si>
  <si>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</si>
  <si>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</si>
  <si>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</si>
  <si>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</si>
  <si>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</si>
  <si>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</si>
  <si>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</si>
  <si>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</si>
  <si>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</si>
  <si>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</si>
  <si>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</si>
  <si>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</si>
  <si>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</si>
  <si>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</si>
  <si>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</si>
  <si>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</si>
  <si>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</si>
  <si>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</si>
  <si>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</si>
  <si>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</si>
  <si>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</si>
  <si>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</si>
  <si>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</si>
  <si>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</si>
  <si>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</si>
  <si>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</si>
  <si>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</si>
  <si>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</si>
  <si>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</si>
  <si>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</si>
  <si>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</si>
  <si>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</si>
  <si>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</si>
  <si>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</si>
  <si>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</si>
  <si>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</si>
  <si>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</si>
  <si>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</si>
  <si>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</si>
  <si>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</si>
  <si>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</si>
  <si>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</si>
  <si>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</si>
  <si>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</si>
  <si>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</si>
  <si>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</si>
  <si>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</si>
  <si>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</si>
  <si>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</si>
  <si>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</si>
  <si>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</si>
  <si>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</si>
  <si>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</si>
  <si>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</si>
  <si>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</si>
  <si>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</si>
  <si>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</si>
  <si>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</si>
  <si>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</si>
  <si>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</si>
  <si>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</si>
  <si>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</si>
  <si>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</si>
  <si>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</si>
  <si>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</si>
  <si>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</si>
  <si>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</si>
  <si>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</si>
  <si>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</si>
  <si>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</si>
  <si>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</si>
  <si>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</si>
  <si>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</si>
  <si>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</si>
  <si>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</si>
  <si>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</si>
  <si>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</si>
  <si>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</si>
  <si>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</si>
  <si>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</si>
  <si>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</si>
  <si>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</si>
  <si>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</si>
  <si>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</si>
  <si>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</si>
  <si>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</si>
  <si>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</si>
  <si>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</si>
  <si>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</si>
  <si>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</si>
  <si>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</si>
  <si>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</si>
  <si>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</si>
  <si>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</si>
  <si>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</si>
  <si>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</si>
  <si>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</si>
  <si>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</si>
  <si>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</si>
  <si>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</si>
  <si>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</si>
  <si>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</si>
  <si>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</si>
  <si>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</si>
  <si>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</si>
  <si>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</si>
  <si>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</si>
  <si>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</si>
  <si>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</si>
  <si>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</si>
  <si>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</si>
  <si>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</si>
  <si>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</si>
  <si>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</si>
  <si>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</si>
  <si>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</si>
  <si>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</si>
  <si>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</si>
  <si>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</si>
  <si>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</si>
  <si>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</si>
  <si>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</si>
  <si>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</si>
  <si>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</si>
  <si>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</si>
  <si>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</si>
  <si>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</si>
  <si>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</si>
  <si>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</si>
  <si>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</si>
  <si>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</si>
  <si>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</si>
  <si>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</si>
  <si>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</si>
  <si>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</si>
  <si>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</si>
  <si>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</si>
  <si>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</si>
  <si>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</si>
  <si>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</si>
  <si>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</si>
  <si>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</si>
  <si>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</si>
  <si>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</si>
  <si>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</si>
  <si>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</si>
  <si>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</si>
  <si>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</si>
  <si>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</si>
  <si>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</si>
  <si>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</si>
  <si>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</si>
  <si>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</si>
  <si>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</si>
  <si>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</si>
  <si>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</si>
  <si>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</si>
  <si>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</si>
  <si>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</si>
  <si>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</si>
  <si>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</si>
  <si>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</si>
  <si>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</si>
  <si>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</si>
  <si>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</si>
  <si>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</si>
  <si>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</si>
  <si>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</si>
  <si>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</si>
  <si>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</si>
  <si>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</si>
  <si>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</si>
  <si>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</si>
  <si>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</si>
  <si>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</si>
  <si>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</si>
  <si>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</si>
  <si>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</si>
  <si>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</si>
  <si>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</si>
  <si>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</si>
  <si>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</si>
  <si>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</si>
  <si>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</si>
  <si>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</si>
  <si>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</si>
  <si>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</si>
  <si>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</si>
  <si>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</si>
  <si>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</si>
  <si>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</si>
  <si>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</si>
  <si>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</si>
  <si>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</si>
  <si>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</si>
  <si>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</si>
  <si>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</si>
  <si>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</si>
  <si>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</si>
  <si>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</si>
  <si>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</si>
  <si>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</si>
  <si>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</si>
  <si>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</si>
  <si>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</si>
  <si>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</si>
  <si>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</si>
  <si>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</si>
  <si>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</si>
  <si>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</si>
  <si>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</si>
  <si>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</si>
  <si>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</si>
  <si>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</si>
  <si>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</si>
  <si>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</si>
  <si>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</si>
  <si>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</si>
  <si>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</si>
  <si>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</si>
  <si>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</si>
  <si>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</si>
  <si>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</si>
  <si>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</si>
  <si>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</si>
  <si>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</si>
  <si>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</si>
  <si>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</si>
  <si>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</si>
  <si>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</si>
  <si>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</si>
  <si>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</si>
  <si>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</si>
  <si>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</si>
  <si>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</si>
  <si>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</si>
  <si>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</si>
  <si>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</si>
  <si>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</si>
  <si>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</si>
  <si>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</si>
  <si>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</si>
  <si>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</si>
  <si>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</si>
  <si>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</si>
  <si>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</si>
  <si>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</si>
  <si>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</si>
  <si>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</si>
  <si>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</si>
  <si>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</si>
  <si>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</si>
  <si>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</si>
  <si>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</si>
  <si>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</si>
  <si>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</si>
  <si>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</si>
  <si>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</si>
  <si>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</si>
  <si>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</si>
  <si>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</si>
  <si>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</si>
  <si>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</si>
  <si>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</si>
  <si>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</si>
  <si>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</si>
  <si>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</si>
  <si>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</si>
  <si>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</si>
  <si>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</si>
  <si>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</si>
  <si>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</si>
  <si>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</si>
  <si>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</si>
  <si>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</si>
  <si>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</si>
  <si>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</si>
  <si>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</si>
  <si>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</si>
  <si>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</si>
  <si>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</si>
  <si>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</si>
  <si>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</si>
  <si>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</si>
  <si>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</si>
  <si>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</si>
  <si>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</si>
  <si>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</si>
  <si>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</si>
  <si>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</si>
  <si>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</si>
  <si>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</si>
  <si>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</si>
  <si>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</si>
  <si>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</si>
  <si>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</si>
  <si>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</si>
  <si>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</si>
  <si>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</si>
  <si>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</si>
  <si>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</si>
  <si>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</si>
  <si>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</si>
  <si>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</si>
  <si>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</si>
  <si>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</si>
  <si>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</si>
  <si>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</si>
  <si>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</si>
  <si>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</si>
  <si>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</si>
  <si>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</si>
  <si>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</si>
  <si>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</si>
  <si>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</si>
  <si>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</si>
  <si>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</si>
  <si>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</si>
  <si>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</si>
  <si>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</si>
  <si>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</si>
  <si>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</si>
  <si>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</si>
  <si>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</si>
  <si>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</si>
  <si>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</si>
  <si>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</si>
  <si>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</si>
  <si>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</si>
  <si>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</si>
  <si>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</si>
  <si>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</si>
  <si>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</si>
  <si>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</si>
  <si>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</si>
  <si>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</si>
  <si>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</si>
  <si>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</si>
  <si>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</si>
  <si>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</si>
  <si>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</si>
  <si>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</si>
  <si>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</si>
  <si>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</si>
  <si>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</si>
  <si>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</si>
  <si>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</si>
  <si>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</si>
  <si>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</si>
  <si>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</si>
  <si>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</si>
  <si>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</si>
  <si>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</si>
  <si>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</si>
  <si>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</si>
  <si>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</si>
  <si>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</si>
  <si>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</si>
  <si>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</si>
  <si>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</si>
  <si>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</si>
  <si>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</si>
  <si>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</si>
  <si>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</si>
  <si>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</si>
  <si>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</si>
  <si>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</si>
  <si>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</si>
  <si>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</si>
  <si>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</si>
  <si>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</si>
  <si>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</si>
  <si>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</si>
  <si>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</si>
  <si>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</si>
  <si>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</si>
  <si>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</si>
  <si>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</si>
  <si>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</si>
  <si>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</si>
  <si>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</si>
  <si>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</si>
  <si>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</si>
  <si>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</si>
  <si>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</si>
  <si>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</si>
  <si>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</si>
  <si>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</si>
  <si>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</si>
  <si>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</si>
  <si>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</si>
  <si>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</si>
  <si>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</si>
  <si>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</si>
  <si>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</si>
  <si>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</si>
  <si>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</si>
  <si>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</si>
  <si>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</si>
  <si>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</si>
  <si>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</si>
  <si>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</si>
  <si>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</si>
  <si>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</si>
  <si>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</si>
  <si>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</si>
  <si>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</si>
  <si>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</si>
  <si>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</si>
  <si>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</si>
  <si>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</si>
  <si>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</si>
  <si>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</si>
  <si>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</si>
  <si>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</si>
  <si>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</si>
  <si>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</si>
  <si>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</si>
  <si>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</si>
  <si>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</si>
  <si>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</si>
  <si>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</si>
  <si>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</si>
  <si>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</si>
  <si>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</si>
  <si>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</si>
  <si>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</si>
  <si>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</si>
  <si>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</si>
  <si>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</si>
  <si>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</si>
  <si>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</si>
  <si>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</si>
  <si>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</si>
  <si>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</si>
  <si>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</si>
  <si>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</si>
  <si>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</si>
  <si>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</si>
  <si>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</si>
  <si>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</si>
  <si>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</si>
  <si>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</si>
  <si>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</si>
  <si>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</si>
  <si>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</si>
  <si>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</si>
  <si>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</si>
  <si>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</si>
  <si>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</si>
  <si>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</si>
  <si>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</si>
  <si>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</si>
  <si>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</si>
  <si>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</si>
  <si>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</si>
  <si>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</si>
  <si>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</si>
  <si>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</si>
  <si>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</si>
  <si>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</si>
  <si>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</si>
  <si>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</si>
  <si>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</si>
  <si>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</si>
  <si>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</si>
  <si>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</si>
  <si>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</si>
  <si>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</si>
  <si>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</si>
  <si>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</si>
  <si>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</si>
  <si>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</si>
  <si>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</si>
  <si>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</si>
  <si>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</si>
  <si>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</si>
  <si>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</si>
  <si>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</si>
  <si>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</si>
  <si>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</si>
  <si>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</si>
  <si>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</si>
  <si>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</si>
  <si>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</si>
  <si>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</si>
  <si>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</si>
  <si>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</si>
  <si>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</si>
  <si>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</si>
  <si>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</si>
  <si>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</si>
  <si>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</si>
  <si>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</si>
  <si>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</si>
  <si>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</si>
  <si>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</si>
  <si>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</si>
  <si>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</si>
  <si>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</si>
  <si>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</si>
  <si>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</si>
  <si>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</si>
  <si>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</si>
  <si>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</si>
  <si>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</si>
  <si>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</si>
  <si>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</si>
  <si>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</si>
  <si>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</si>
  <si>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</si>
  <si>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</si>
  <si>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</si>
  <si>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</si>
  <si>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</si>
  <si>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</si>
  <si>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</si>
  <si>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</si>
  <si>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</si>
  <si>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</si>
  <si>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</si>
  <si>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</si>
  <si>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</si>
  <si>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</si>
  <si>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</si>
  <si>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</si>
  <si>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</si>
  <si>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</si>
  <si>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</si>
  <si>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</si>
  <si>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</si>
  <si>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</si>
  <si>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</si>
  <si>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</si>
  <si>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</si>
  <si>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</si>
  <si>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</si>
  <si>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</si>
  <si>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</si>
  <si>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</si>
  <si>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</si>
  <si>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</si>
  <si>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</si>
  <si>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</si>
  <si>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</si>
  <si>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</si>
  <si>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</si>
  <si>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</si>
  <si>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</si>
  <si>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</si>
  <si>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</si>
  <si>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</si>
  <si>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</si>
  <si>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</si>
  <si>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</si>
  <si>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</si>
  <si>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</si>
  <si>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</si>
  <si>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</si>
  <si>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</si>
  <si>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</si>
  <si>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</si>
  <si>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</si>
  <si>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</si>
  <si>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</si>
  <si>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</si>
  <si>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</si>
  <si>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</si>
  <si>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</si>
  <si>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</si>
  <si>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</si>
  <si>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</si>
  <si>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</si>
  <si>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</si>
  <si>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</si>
  <si>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</si>
  <si>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</si>
  <si>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</si>
  <si>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</si>
  <si>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</si>
  <si>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</si>
  <si>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</si>
  <si>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</si>
  <si>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</si>
  <si>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</si>
  <si>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</si>
  <si>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</si>
  <si>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</si>
  <si>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</si>
  <si>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</si>
  <si>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</si>
  <si>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</si>
  <si>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</si>
  <si>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</si>
  <si>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</si>
  <si>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</si>
  <si>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</si>
  <si>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</si>
  <si>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</si>
  <si>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</si>
  <si>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</si>
  <si>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</si>
  <si>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</si>
  <si>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</si>
  <si>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</si>
  <si>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</si>
  <si>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</si>
  <si>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</si>
  <si>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</si>
  <si>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</si>
  <si>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</si>
  <si>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</si>
  <si>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</si>
  <si>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</si>
  <si>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</si>
  <si>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</si>
  <si>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</si>
  <si>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</si>
  <si>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</si>
  <si>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</si>
  <si>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</si>
  <si>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</si>
  <si>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</si>
  <si>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</si>
  <si>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</si>
  <si>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</si>
  <si>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</si>
  <si>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</si>
  <si>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</si>
  <si>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</si>
  <si>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</si>
  <si>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</si>
  <si>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</si>
  <si>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</si>
  <si>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</si>
  <si>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</si>
  <si>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</si>
  <si>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</si>
  <si>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</si>
  <si>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</si>
  <si>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</si>
  <si>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</si>
  <si>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</si>
  <si>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</si>
  <si>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</si>
  <si>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</si>
  <si>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</si>
  <si>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</si>
  <si>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</si>
  <si>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</si>
  <si>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</si>
  <si>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</si>
  <si>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</si>
  <si>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</si>
  <si>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</si>
  <si>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</si>
  <si>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</si>
  <si>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</si>
  <si>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</si>
  <si>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</si>
  <si>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</si>
  <si>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</si>
  <si>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</si>
  <si>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</si>
  <si>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</si>
  <si>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</si>
  <si>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</si>
  <si>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</si>
  <si>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</si>
  <si>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</si>
  <si>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</si>
  <si>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</si>
  <si>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</si>
  <si>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</si>
  <si>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</si>
  <si>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</si>
  <si>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</si>
  <si>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</si>
  <si>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</si>
  <si>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</si>
  <si>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</si>
  <si>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</si>
  <si>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</si>
  <si>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</si>
  <si>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</si>
  <si>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</si>
  <si>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</si>
  <si>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</si>
  <si>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</si>
  <si>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</si>
  <si>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</si>
  <si>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</si>
  <si>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</si>
  <si>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</si>
  <si>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</si>
  <si>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</si>
  <si>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</si>
  <si>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</si>
  <si>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</si>
  <si>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</si>
  <si>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</si>
  <si>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</si>
  <si>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</si>
  <si>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</si>
  <si>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</si>
  <si>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</si>
  <si>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</si>
  <si>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</si>
  <si>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</si>
  <si>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</si>
  <si>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</si>
  <si>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</si>
  <si>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</si>
  <si>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</si>
  <si>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</si>
  <si>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</si>
  <si>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</si>
  <si>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</si>
  <si>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</si>
  <si>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</si>
  <si>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</si>
  <si>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</si>
  <si>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</si>
  <si>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</si>
  <si>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</si>
  <si>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</si>
  <si>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</si>
  <si>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</si>
  <si>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</si>
  <si>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</si>
  <si>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</si>
  <si>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</si>
  <si>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</si>
  <si>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</si>
  <si>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</si>
  <si>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</si>
  <si>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</si>
  <si>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</si>
  <si>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</si>
  <si>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</si>
  <si>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</si>
  <si>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</si>
  <si>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</si>
  <si>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</si>
  <si>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</si>
  <si>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</si>
  <si>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</si>
  <si>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</si>
  <si>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</si>
  <si>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</si>
  <si>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</si>
  <si>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</si>
  <si>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</si>
  <si>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</si>
  <si>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</si>
  <si>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</si>
  <si>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</si>
  <si>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</si>
  <si>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</si>
  <si>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</si>
  <si>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</si>
  <si>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</si>
  <si>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</si>
  <si>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</si>
  <si>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</si>
  <si>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</si>
  <si>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</si>
  <si>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</si>
  <si>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</si>
  <si>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</si>
  <si>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</si>
  <si>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</si>
  <si>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</si>
  <si>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</si>
  <si>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</si>
  <si>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</si>
  <si>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</si>
  <si>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</si>
  <si>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</si>
  <si>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</si>
  <si>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</si>
  <si>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</si>
  <si>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</si>
  <si>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</si>
  <si>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</si>
  <si>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</si>
  <si>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</si>
  <si>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</si>
  <si>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</si>
  <si>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</si>
  <si>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</si>
  <si>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</si>
  <si>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</si>
  <si>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</si>
  <si>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</si>
  <si>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</si>
  <si>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</si>
  <si>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</si>
  <si>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</si>
  <si>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</si>
  <si>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</si>
  <si>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</si>
  <si>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</si>
  <si>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</si>
  <si>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</si>
  <si>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</si>
  <si>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</si>
  <si>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</si>
  <si>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</si>
  <si>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</si>
  <si>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</si>
  <si>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</si>
  <si>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</si>
  <si>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</si>
  <si>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</si>
  <si>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</si>
  <si>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</si>
  <si>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</si>
  <si>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</si>
  <si>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</si>
  <si>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</si>
  <si>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</si>
  <si>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</si>
  <si>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</si>
  <si>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</si>
  <si>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</si>
  <si>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</si>
  <si>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</si>
  <si>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</si>
  <si>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</si>
  <si>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</si>
  <si>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</si>
  <si>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</si>
  <si>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</si>
  <si>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</si>
  <si>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</si>
  <si>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</si>
  <si>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</si>
  <si>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</si>
  <si>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</si>
  <si>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</si>
  <si>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</si>
  <si>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</si>
  <si>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</si>
  <si>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</si>
  <si>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</si>
  <si>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</si>
  <si>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</si>
  <si>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</si>
  <si>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</si>
  <si>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</si>
  <si>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</si>
  <si>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</si>
  <si>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</si>
  <si>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</si>
  <si>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</si>
  <si>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</si>
  <si>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</si>
  <si>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</si>
  <si>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</si>
  <si>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</si>
  <si>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</si>
  <si>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</si>
  <si>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</si>
  <si>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</si>
  <si>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</si>
  <si>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</si>
  <si>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</si>
  <si>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</si>
  <si>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</si>
  <si>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</si>
  <si>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</si>
  <si>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</si>
  <si>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</si>
  <si>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</si>
  <si>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</si>
  <si>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</si>
  <si>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</si>
  <si>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</si>
  <si>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</si>
  <si>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</si>
  <si>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</si>
  <si>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</si>
  <si>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</si>
  <si>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</si>
  <si>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</si>
  <si>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</si>
  <si>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</si>
  <si>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</si>
  <si>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</si>
  <si>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</si>
  <si>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</si>
  <si>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</si>
  <si>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</si>
  <si>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</si>
  <si>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</si>
  <si>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</si>
  <si>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</si>
  <si>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</si>
  <si>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</si>
  <si>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</si>
  <si>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</si>
  <si>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</si>
  <si>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</si>
  <si>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</si>
  <si>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</si>
  <si>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</si>
  <si>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</si>
  <si>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</si>
  <si>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</si>
  <si>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</si>
  <si>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</si>
  <si>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</si>
  <si>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</si>
  <si>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</si>
  <si>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</si>
  <si>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</si>
  <si>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</si>
  <si>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</si>
  <si>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</si>
  <si>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</si>
  <si>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</si>
  <si>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</si>
  <si>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</si>
  <si>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</si>
  <si>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</si>
  <si>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</si>
  <si>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</si>
  <si>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</si>
  <si>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</si>
  <si>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</si>
  <si>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</si>
  <si>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</si>
  <si>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</si>
  <si>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</si>
  <si>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</si>
  <si>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</si>
  <si>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</si>
  <si>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</si>
  <si>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</si>
  <si>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</si>
  <si>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</si>
  <si>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</si>
  <si>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</si>
  <si>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</si>
  <si>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</si>
  <si>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</si>
  <si>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</si>
  <si>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</si>
  <si>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</si>
  <si>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</si>
  <si>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</si>
  <si>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</si>
  <si>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</si>
  <si>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</si>
  <si>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</si>
  <si>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</si>
  <si>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</si>
  <si>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</si>
  <si>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</si>
  <si>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</si>
  <si>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</si>
  <si>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</si>
  <si>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</si>
  <si>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</si>
  <si>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</si>
  <si>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</si>
  <si>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</si>
  <si>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</si>
  <si>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</si>
  <si>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</si>
  <si>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</si>
  <si>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</si>
  <si>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</si>
  <si>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</si>
  <si>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</si>
  <si>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</si>
  <si>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</si>
  <si>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</si>
  <si>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</si>
  <si>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</si>
  <si>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</si>
  <si>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</si>
  <si>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</si>
  <si>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</si>
  <si>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</si>
  <si>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</si>
  <si>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</si>
  <si>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</si>
  <si>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</si>
  <si>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</si>
  <si>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</si>
  <si>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</si>
  <si>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</si>
  <si>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</si>
  <si>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</si>
  <si>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</si>
  <si>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</si>
  <si>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</si>
  <si>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</si>
  <si>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</si>
  <si>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</si>
  <si>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</si>
  <si>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</si>
  <si>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</si>
  <si>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</si>
  <si>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</si>
  <si>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</si>
  <si>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</si>
  <si>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</si>
  <si>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</si>
  <si>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</si>
  <si>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</si>
  <si>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</si>
  <si>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</si>
  <si>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</si>
  <si>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</si>
  <si>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</si>
  <si>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</si>
  <si>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</si>
  <si>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</si>
  <si>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</si>
  <si>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</si>
  <si>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</si>
  <si>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</si>
  <si>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</si>
  <si>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</si>
  <si>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</si>
  <si>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</si>
  <si>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</si>
  <si>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</si>
  <si>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</si>
  <si>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</si>
  <si>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</si>
  <si>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</si>
  <si>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</si>
  <si>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</si>
  <si>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</si>
  <si>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</si>
  <si>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</si>
  <si>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</si>
  <si>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</si>
  <si>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</si>
  <si>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</si>
  <si>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</si>
  <si>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</si>
  <si>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</si>
  <si>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</si>
  <si>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</si>
  <si>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</si>
  <si>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</si>
  <si>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</si>
  <si>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</si>
  <si>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</si>
  <si>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</si>
  <si>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</si>
  <si>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</si>
  <si>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</si>
  <si>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</si>
  <si>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</si>
  <si>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</si>
  <si>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</si>
  <si>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</si>
  <si>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</si>
  <si>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</si>
  <si>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</si>
  <si>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</si>
  <si>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</si>
  <si>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</si>
  <si>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</si>
  <si>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</si>
  <si>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</si>
  <si>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</si>
  <si>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</si>
  <si>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</si>
  <si>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</si>
  <si>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</si>
  <si>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</si>
  <si>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</si>
  <si>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</si>
  <si>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</si>
  <si>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</si>
  <si>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</si>
  <si>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</si>
  <si>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</si>
  <si>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</si>
  <si>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</si>
  <si>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</si>
  <si>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</si>
  <si>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</si>
  <si>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</si>
  <si>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</si>
  <si>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</si>
  <si>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</si>
  <si>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</si>
  <si>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</si>
  <si>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</si>
  <si>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</si>
  <si>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</si>
  <si>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</si>
  <si>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</si>
  <si>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</si>
  <si>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</si>
  <si>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</si>
  <si>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</si>
  <si>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</si>
  <si>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</si>
  <si>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</si>
  <si>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</si>
  <si>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</si>
  <si>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</si>
  <si>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</si>
  <si>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</si>
  <si>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</si>
  <si>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</si>
  <si>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</si>
  <si>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</si>
  <si>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</si>
  <si>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</si>
  <si>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</si>
  <si>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</si>
  <si>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</si>
  <si>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</si>
  <si>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</si>
  <si>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</si>
  <si>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</si>
  <si>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</si>
  <si>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</si>
  <si>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</si>
  <si>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</si>
  <si>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</si>
  <si>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</si>
  <si>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</si>
  <si>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</si>
  <si>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</si>
  <si>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</si>
  <si>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</si>
  <si>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</si>
  <si>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</si>
  <si>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</si>
  <si>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</si>
  <si>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</si>
  <si>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</si>
  <si>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</si>
  <si>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</si>
  <si>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</si>
  <si>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</si>
  <si>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</si>
  <si>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</si>
  <si>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</si>
  <si>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</si>
  <si>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</si>
  <si>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</si>
  <si>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</si>
  <si>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</si>
  <si>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</si>
  <si>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</si>
  <si>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</si>
  <si>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</si>
  <si>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</si>
  <si>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</si>
  <si>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</si>
  <si>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</si>
  <si>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</si>
  <si>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</si>
  <si>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</si>
  <si>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</si>
  <si>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</si>
  <si>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</si>
  <si>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</si>
  <si>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</si>
  <si>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</si>
  <si>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</si>
  <si>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</si>
  <si>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</si>
  <si>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</si>
  <si>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</si>
  <si>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</si>
  <si>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</si>
  <si>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</si>
  <si>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</si>
  <si>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</si>
  <si>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</si>
  <si>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</si>
  <si>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</si>
  <si>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</si>
  <si>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</si>
  <si>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</si>
  <si>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</si>
  <si>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</si>
  <si>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</si>
  <si>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</si>
  <si>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</si>
  <si>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</si>
  <si>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</si>
  <si>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</si>
  <si>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</si>
  <si>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</si>
  <si>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</si>
  <si>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</si>
  <si>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</si>
  <si>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</si>
  <si>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</si>
  <si>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</si>
  <si>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</si>
  <si>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</si>
  <si>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</si>
  <si>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</si>
  <si>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</si>
  <si>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</si>
  <si>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</si>
  <si>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</si>
  <si>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</si>
  <si>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</si>
  <si>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</si>
  <si>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</si>
  <si>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</si>
  <si>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</si>
  <si>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</si>
  <si>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</si>
  <si>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</si>
  <si>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</si>
  <si>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</si>
  <si>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</si>
  <si>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</si>
  <si>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</si>
  <si>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</si>
  <si>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</si>
  <si>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</si>
  <si>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</si>
  <si>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</si>
  <si>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</si>
  <si>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</si>
  <si>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</si>
  <si>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</si>
  <si>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</si>
  <si>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</si>
  <si>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</si>
  <si>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</si>
  <si>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</si>
  <si>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</si>
  <si>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</si>
  <si>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</si>
  <si>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</si>
  <si>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</si>
  <si>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</si>
  <si>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</si>
  <si>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</si>
  <si>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</si>
  <si>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</si>
  <si>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</si>
  <si>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</si>
  <si>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</si>
  <si>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</si>
  <si>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</si>
  <si>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</si>
  <si>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</si>
  <si>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</si>
  <si>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</si>
  <si>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</si>
  <si>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</si>
  <si>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</si>
  <si>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</si>
  <si>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</si>
  <si>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</si>
  <si>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</si>
  <si>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</si>
  <si>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</si>
  <si>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</si>
  <si>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</si>
  <si>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</si>
  <si>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</si>
  <si>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</si>
  <si>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</si>
  <si>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</si>
  <si>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</si>
  <si>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</si>
  <si>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</si>
  <si>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</si>
  <si>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</si>
  <si>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</si>
  <si>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</si>
  <si>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</si>
  <si>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</si>
  <si>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</si>
  <si>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</si>
  <si>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</si>
  <si>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</si>
  <si>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</si>
  <si>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</si>
  <si>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</si>
  <si>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</si>
  <si>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</si>
  <si>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</si>
  <si>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</si>
  <si>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</si>
  <si>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</si>
  <si>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</si>
  <si>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</si>
  <si>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</si>
  <si>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</si>
  <si>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</si>
  <si>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</si>
  <si>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</si>
  <si>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</si>
  <si>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</si>
  <si>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</si>
  <si>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</si>
  <si>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</si>
  <si>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</si>
  <si>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</si>
  <si>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</si>
  <si>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</si>
  <si>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</si>
  <si>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</si>
  <si>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</si>
  <si>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</si>
  <si>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</si>
  <si>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</si>
  <si>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</si>
  <si>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</si>
  <si>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</si>
  <si>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</si>
  <si>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</si>
  <si>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</si>
  <si>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</si>
  <si>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</si>
  <si>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</si>
  <si>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</si>
  <si>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</si>
  <si>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</si>
  <si>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</si>
  <si>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</si>
  <si>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</si>
  <si>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</si>
  <si>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</si>
  <si>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</si>
  <si>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</si>
  <si>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</si>
  <si>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</si>
  <si>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</si>
  <si>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</si>
  <si>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</si>
  <si>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</si>
  <si>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</si>
  <si>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</si>
  <si>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</si>
  <si>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</si>
  <si>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</si>
  <si>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</si>
  <si>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</si>
  <si>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</si>
  <si>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</si>
  <si>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</si>
  <si>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</si>
  <si>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</si>
  <si>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</si>
  <si>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</si>
  <si>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</si>
  <si>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</si>
  <si>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</si>
  <si>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</si>
  <si>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</si>
  <si>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</si>
  <si>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</si>
  <si>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</si>
  <si>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</si>
  <si>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</si>
  <si>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</si>
  <si>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</si>
  <si>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</si>
  <si>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</si>
  <si>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</si>
  <si>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</si>
  <si>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</si>
  <si>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</si>
  <si>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</si>
  <si>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</si>
  <si>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</si>
  <si>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</si>
  <si>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</si>
  <si>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</si>
  <si>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</si>
  <si>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</si>
  <si>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</si>
  <si>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</si>
  <si>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</si>
  <si>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</si>
  <si>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</si>
  <si>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</si>
  <si>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</si>
  <si>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</si>
  <si>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</si>
  <si>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</si>
  <si>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</si>
  <si>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</si>
  <si>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</si>
  <si>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</si>
  <si>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</si>
  <si>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</si>
  <si>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</si>
  <si>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</si>
  <si>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</si>
  <si>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</si>
  <si>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</si>
  <si>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</si>
  <si>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</si>
  <si>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</si>
  <si>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</si>
  <si>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</si>
  <si>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</si>
  <si>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</si>
  <si>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</si>
  <si>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</si>
  <si>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</si>
  <si>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</si>
  <si>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</si>
  <si>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</si>
  <si>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</si>
  <si>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</si>
  <si>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</si>
  <si>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</si>
  <si>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</si>
  <si>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</si>
  <si>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</si>
  <si>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</si>
  <si>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</si>
  <si>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</si>
  <si>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</si>
  <si>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</si>
  <si>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</si>
  <si>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</si>
  <si>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</si>
  <si>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</si>
  <si>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</si>
  <si>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</si>
  <si>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</si>
  <si>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</si>
  <si>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</si>
  <si>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</si>
  <si>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</si>
  <si>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</si>
  <si>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</si>
  <si>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</si>
  <si>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</si>
  <si>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</si>
  <si>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</si>
  <si>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</si>
  <si>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</si>
  <si>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</si>
  <si>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</si>
  <si>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</si>
  <si>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</si>
  <si>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</si>
  <si>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</si>
  <si>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</si>
  <si>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</si>
  <si>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</si>
  <si>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</si>
  <si>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</si>
  <si>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</si>
  <si>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</si>
  <si>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</si>
  <si>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</si>
  <si>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</si>
  <si>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</si>
  <si>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</si>
  <si>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</si>
  <si>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</si>
  <si>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</si>
  <si>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</si>
  <si>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</si>
  <si>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</si>
  <si>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</si>
  <si>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</si>
  <si>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</si>
  <si>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</si>
  <si>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</si>
  <si>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</si>
  <si>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</si>
  <si>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</si>
  <si>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</si>
  <si>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</si>
  <si>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</si>
  <si>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</si>
  <si>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</si>
  <si>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</si>
  <si>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</si>
  <si>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</si>
  <si>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</si>
  <si>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</si>
  <si>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</si>
  <si>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</si>
  <si>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</si>
  <si>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</si>
  <si>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</si>
  <si>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</si>
  <si>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</si>
  <si>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</si>
  <si>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</si>
  <si>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</si>
  <si>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</si>
  <si>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</si>
  <si>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</si>
  <si>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</si>
  <si>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</si>
  <si>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</si>
  <si>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</si>
  <si>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</si>
  <si>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</si>
  <si>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</si>
  <si>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</si>
  <si>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</si>
  <si>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</si>
  <si>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</si>
  <si>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</si>
  <si>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</si>
  <si>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</si>
  <si>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</si>
  <si>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</si>
  <si>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</si>
  <si>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</si>
  <si>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</si>
  <si>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</si>
  <si>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</si>
  <si>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</si>
  <si>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</si>
  <si>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</si>
  <si>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</si>
  <si>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</si>
  <si>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</si>
  <si>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</si>
  <si>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</si>
  <si>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</si>
  <si>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</si>
  <si>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</si>
  <si>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</si>
  <si>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</si>
  <si>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</si>
  <si>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</si>
  <si>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</si>
  <si>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</si>
  <si>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</si>
  <si>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</si>
  <si>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</si>
  <si>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</si>
  <si>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</si>
  <si>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</si>
  <si>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</si>
  <si>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</si>
  <si>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</si>
  <si>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</si>
  <si>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</si>
  <si>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</si>
  <si>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</si>
  <si>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</si>
  <si>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</si>
  <si>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</si>
  <si>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</si>
  <si>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</si>
  <si>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</si>
  <si>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</si>
  <si>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</si>
  <si>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</si>
  <si>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</si>
  <si>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</si>
  <si>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</si>
  <si>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</si>
  <si>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</si>
  <si>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</si>
  <si>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</si>
  <si>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</si>
  <si>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</si>
  <si>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</si>
  <si>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</si>
  <si>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</si>
  <si>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</si>
  <si>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</si>
  <si>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</si>
  <si>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</si>
  <si>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</si>
  <si>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</si>
  <si>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</si>
  <si>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</si>
  <si>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</si>
  <si>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</si>
  <si>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</si>
  <si>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</si>
  <si>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</si>
  <si>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</si>
  <si>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</si>
  <si>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</si>
  <si>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</si>
  <si>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</si>
  <si>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</si>
  <si>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</si>
  <si>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</si>
  <si>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</si>
  <si>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</si>
  <si>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</si>
  <si>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</si>
  <si>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</si>
  <si>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</si>
  <si>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</si>
  <si>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</si>
  <si>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</si>
  <si>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</si>
  <si>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</si>
  <si>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</si>
  <si>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</si>
  <si>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</si>
  <si>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</si>
  <si>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</si>
  <si>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</si>
  <si>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</si>
  <si>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</si>
  <si>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</si>
  <si>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</si>
  <si>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</si>
  <si>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</si>
  <si>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</si>
  <si>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</si>
  <si>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</si>
  <si>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</si>
  <si>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</si>
  <si>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</si>
  <si>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</si>
  <si>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</si>
  <si>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</si>
  <si>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</si>
  <si>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</si>
  <si>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</si>
  <si>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</si>
  <si>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</si>
  <si>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</si>
  <si>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</si>
  <si>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</si>
  <si>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</si>
  <si>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</si>
  <si>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</si>
  <si>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</si>
  <si>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</si>
  <si>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</si>
  <si>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</si>
  <si>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</si>
  <si>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</si>
  <si>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</si>
  <si>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</si>
  <si>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</si>
  <si>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</si>
  <si>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</si>
  <si>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</si>
  <si>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</si>
  <si>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</si>
  <si>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</si>
  <si>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</si>
  <si>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</si>
  <si>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</si>
  <si>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</si>
  <si>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</si>
  <si>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</si>
  <si>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</si>
  <si>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</si>
  <si>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</si>
  <si>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</si>
  <si>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</si>
  <si>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</si>
  <si>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</si>
  <si>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</si>
  <si>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</si>
  <si>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</si>
  <si>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</si>
  <si>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</si>
  <si>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</si>
  <si>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</si>
  <si>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</si>
  <si>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</si>
  <si>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</si>
  <si>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</si>
  <si>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</si>
  <si>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</si>
  <si>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</si>
  <si>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</si>
  <si>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</si>
  <si>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</si>
  <si>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</si>
  <si>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</si>
  <si>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</si>
  <si>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</si>
  <si>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</si>
  <si>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</si>
  <si>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</si>
  <si>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</si>
  <si>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</si>
  <si>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</si>
  <si>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</si>
  <si>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</si>
  <si>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</si>
  <si>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</si>
  <si>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</si>
  <si>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</si>
  <si>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</si>
  <si>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</si>
  <si>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</si>
  <si>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</si>
  <si>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</si>
  <si>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</si>
  <si>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</si>
  <si>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</si>
  <si>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</si>
  <si>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</si>
  <si>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</si>
  <si>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</si>
  <si>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</si>
  <si>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</si>
  <si>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</si>
  <si>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</si>
  <si>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</si>
  <si>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</si>
  <si>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</si>
  <si>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</si>
  <si>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</si>
  <si>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</si>
  <si>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</si>
  <si>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</si>
  <si>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</si>
  <si>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</si>
  <si>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</si>
  <si>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</si>
  <si>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</si>
  <si>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</si>
  <si>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</si>
  <si>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</si>
  <si>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</si>
  <si>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</si>
  <si>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</si>
  <si>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</si>
  <si>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</si>
  <si>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</si>
  <si>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</si>
  <si>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</si>
  <si>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</si>
  <si>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</si>
  <si>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</si>
  <si>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</si>
  <si>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</si>
  <si>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</si>
  <si>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</si>
  <si>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</si>
  <si>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</si>
  <si>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</si>
  <si>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</si>
  <si>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</si>
  <si>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</si>
  <si>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</si>
  <si>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</si>
  <si>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</si>
  <si>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</si>
  <si>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</si>
  <si>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</si>
  <si>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</si>
  <si>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</si>
  <si>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</si>
  <si>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</si>
  <si>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</si>
  <si>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</si>
  <si>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</si>
  <si>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</si>
  <si>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</si>
  <si>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</si>
  <si>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</si>
  <si>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</si>
  <si>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</si>
  <si>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</si>
  <si>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</si>
  <si>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</si>
  <si>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</si>
  <si>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</si>
  <si>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</si>
  <si>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</si>
  <si>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</si>
  <si>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</si>
  <si>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</si>
  <si>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</si>
  <si>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</si>
  <si>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</si>
  <si>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</si>
  <si>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</si>
  <si>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</si>
  <si>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</si>
  <si>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</si>
  <si>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</si>
  <si>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</si>
  <si>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</si>
  <si>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</si>
  <si>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</si>
  <si>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</si>
  <si>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</si>
  <si>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</si>
  <si>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</si>
  <si>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</si>
  <si>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</si>
  <si>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</si>
  <si>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</si>
  <si>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</si>
  <si>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</si>
  <si>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</si>
  <si>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</si>
  <si>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</si>
  <si>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</si>
  <si>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</si>
  <si>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</si>
  <si>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</si>
  <si>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</si>
  <si>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</si>
  <si>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</si>
  <si>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</si>
  <si>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</si>
  <si>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</si>
  <si>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</si>
  <si>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</si>
  <si>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</si>
  <si>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</si>
  <si>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</si>
  <si>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</si>
  <si>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</si>
  <si>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</si>
  <si>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</si>
  <si>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</si>
  <si>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</si>
  <si>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</si>
  <si>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</si>
  <si>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</si>
  <si>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</si>
  <si>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</si>
  <si>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</si>
  <si>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</si>
  <si>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</si>
  <si>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</si>
  <si>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</si>
  <si>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</si>
  <si>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</si>
  <si>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</si>
  <si>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</si>
  <si>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</si>
  <si>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</si>
  <si>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</si>
  <si>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</si>
  <si>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</si>
  <si>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</si>
  <si>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</si>
  <si>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</si>
  <si>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</si>
  <si>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</si>
  <si>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</si>
  <si>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</si>
  <si>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</si>
  <si>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</si>
  <si>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</si>
  <si>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</si>
  <si>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</si>
  <si>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</si>
  <si>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</si>
  <si>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</si>
  <si>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</si>
  <si>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</si>
  <si>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</si>
  <si>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</si>
  <si>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</si>
  <si>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</si>
  <si>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</si>
  <si>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</si>
  <si>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</si>
  <si>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</si>
  <si>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</si>
  <si>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</si>
  <si>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</si>
  <si>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</si>
  <si>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</si>
  <si>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</si>
  <si>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</si>
  <si>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</si>
  <si>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</si>
  <si>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</si>
  <si>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</si>
  <si>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</si>
  <si>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</si>
  <si>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</si>
  <si>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</si>
  <si>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</si>
  <si>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</si>
  <si>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</si>
  <si>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</si>
  <si>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</si>
  <si>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</si>
  <si>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</si>
  <si>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</si>
  <si>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</si>
  <si>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</si>
  <si>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</si>
  <si>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</si>
  <si>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</si>
  <si>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</si>
  <si>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</si>
  <si>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</si>
  <si>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</si>
  <si>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</si>
  <si>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</si>
  <si>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</si>
  <si>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</si>
  <si>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</si>
  <si>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</si>
  <si>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</si>
  <si>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</si>
  <si>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</si>
  <si>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</si>
  <si>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</si>
  <si>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</si>
  <si>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</si>
  <si>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</si>
  <si>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</si>
  <si>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</si>
  <si>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</si>
  <si>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</si>
  <si>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</si>
  <si>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</si>
  <si>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</si>
  <si>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</si>
  <si>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</si>
  <si>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</si>
  <si>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</si>
  <si>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</si>
  <si>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</si>
  <si>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</si>
  <si>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</si>
  <si>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</si>
  <si>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</si>
  <si>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</si>
  <si>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</si>
  <si>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</si>
  <si>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</si>
  <si>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</si>
  <si>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</si>
  <si>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</si>
  <si>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</si>
  <si>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</si>
  <si>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</si>
  <si>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</si>
  <si>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</si>
  <si>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</si>
  <si>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</si>
  <si>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</si>
  <si>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</si>
  <si>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</si>
  <si>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</si>
  <si>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</si>
  <si>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</si>
  <si>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</si>
  <si>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</si>
  <si>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</si>
  <si>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</si>
  <si>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</si>
  <si>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</si>
  <si>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</si>
  <si>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</si>
  <si>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</si>
  <si>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</si>
  <si>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</si>
  <si>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</si>
  <si>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</si>
  <si>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</si>
  <si>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</si>
  <si>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</si>
  <si>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</si>
  <si>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</si>
  <si>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</si>
  <si>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</si>
  <si>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</si>
  <si>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</si>
  <si>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</si>
  <si>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</si>
  <si>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</si>
  <si>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</si>
  <si>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</si>
  <si>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</si>
  <si>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</si>
  <si>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</si>
  <si>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</si>
  <si>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</si>
  <si>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</si>
  <si>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</si>
  <si>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</si>
  <si>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</si>
  <si>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</si>
  <si>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</si>
  <si>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</si>
  <si>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</si>
  <si>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</si>
  <si>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</si>
  <si>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</si>
  <si>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</si>
  <si>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</si>
  <si>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</si>
  <si>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</si>
  <si>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</si>
  <si>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</si>
  <si>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</si>
  <si>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</si>
  <si>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</si>
  <si>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</si>
  <si>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</si>
  <si>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</si>
  <si>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</si>
  <si>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</si>
  <si>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</si>
  <si>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</si>
  <si>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</si>
  <si>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</si>
  <si>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</si>
  <si>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</si>
  <si>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</si>
  <si>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</si>
  <si>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</si>
  <si>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</si>
  <si>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</si>
  <si>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</si>
  <si>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</si>
  <si>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</si>
  <si>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</si>
  <si>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</si>
  <si>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</si>
  <si>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</si>
  <si>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</si>
  <si>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</si>
  <si>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</si>
  <si>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</si>
  <si>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</si>
  <si>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</si>
  <si>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</si>
  <si>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</si>
  <si>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</si>
  <si>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</si>
  <si>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</si>
  <si>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</si>
  <si>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</si>
  <si>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</si>
  <si>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</si>
  <si>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</si>
  <si>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</si>
  <si>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</si>
  <si>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</si>
  <si>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</si>
  <si>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</si>
  <si>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</si>
  <si>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</si>
  <si>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</si>
  <si>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</si>
  <si>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</si>
  <si>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</si>
  <si>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</si>
  <si>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</si>
  <si>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</si>
  <si>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</si>
  <si>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</si>
  <si>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</si>
  <si>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</si>
  <si>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</si>
  <si>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</si>
  <si>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</si>
  <si>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</si>
  <si>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</si>
  <si>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</si>
  <si>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</si>
  <si>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</si>
  <si>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</si>
  <si>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</si>
  <si>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</si>
  <si>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</si>
  <si>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</si>
  <si>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</si>
  <si>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</si>
  <si>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</si>
  <si>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</si>
  <si>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</si>
  <si>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</si>
  <si>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</si>
  <si>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</si>
  <si>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</si>
  <si>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</si>
  <si>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</si>
  <si>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</si>
  <si>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</si>
  <si>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</si>
  <si>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</si>
  <si>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</si>
  <si>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</si>
  <si>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</si>
  <si>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</si>
  <si>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</si>
  <si>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</si>
  <si>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</si>
  <si>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</si>
  <si>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</si>
  <si>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</si>
  <si>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</si>
  <si>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</si>
  <si>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</si>
  <si>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</si>
  <si>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</si>
  <si>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</si>
  <si>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</si>
  <si>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</si>
  <si>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</si>
  <si>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</si>
  <si>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</si>
  <si>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</si>
  <si>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</si>
  <si>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</si>
  <si>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</si>
  <si>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</si>
  <si>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</si>
  <si>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</si>
  <si>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</si>
  <si>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</si>
  <si>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</si>
  <si>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</si>
  <si>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</si>
  <si>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</si>
  <si>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</si>
  <si>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</si>
  <si>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</si>
  <si>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</si>
  <si>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</si>
  <si>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</si>
  <si>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</si>
  <si>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</si>
  <si>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</si>
  <si>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</si>
  <si>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</si>
  <si>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</si>
  <si>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</si>
  <si>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</si>
  <si>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</si>
  <si>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</si>
  <si>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</si>
  <si>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</si>
  <si>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</si>
  <si>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</si>
  <si>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</si>
  <si>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</si>
  <si>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</si>
  <si>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</si>
  <si>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</si>
  <si>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</si>
  <si>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</si>
  <si>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</si>
  <si>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</si>
  <si>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</si>
  <si>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</si>
  <si>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</si>
  <si>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</si>
  <si>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</si>
  <si>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</si>
  <si>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</si>
  <si>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</si>
  <si>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</si>
  <si>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</si>
  <si>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</si>
  <si>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</si>
  <si>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</si>
  <si>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</si>
  <si>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</si>
  <si>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</si>
  <si>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</si>
  <si>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</si>
  <si>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</si>
  <si>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</si>
  <si>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</si>
  <si>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</si>
  <si>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</si>
  <si>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</si>
  <si>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</si>
  <si>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</si>
  <si>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</si>
  <si>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</si>
  <si>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</si>
  <si>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</si>
  <si>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</si>
  <si>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</si>
  <si>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</si>
  <si>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</si>
  <si>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</si>
  <si>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</si>
  <si>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</si>
  <si>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</si>
  <si>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</si>
  <si>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</si>
  <si>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</si>
  <si>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</si>
  <si>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</si>
  <si>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</si>
  <si>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</si>
  <si>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</si>
  <si>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</si>
  <si>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</si>
  <si>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</si>
  <si>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</si>
  <si>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</si>
  <si>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</si>
  <si>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</si>
  <si>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</si>
  <si>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</si>
  <si>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</si>
  <si>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</si>
  <si>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</si>
  <si>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</si>
  <si>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</si>
  <si>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</si>
  <si>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</si>
  <si>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</si>
  <si>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</si>
  <si>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</si>
  <si>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</si>
  <si>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</si>
  <si>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</si>
  <si>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</si>
  <si>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</si>
  <si>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</si>
  <si>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</si>
  <si>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</si>
  <si>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</si>
  <si>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</si>
  <si>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</si>
  <si>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</si>
  <si>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</si>
  <si>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</si>
  <si>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</si>
  <si>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</si>
  <si>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</si>
  <si>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</si>
  <si>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</si>
  <si>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</si>
  <si>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</si>
  <si>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</si>
  <si>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</si>
  <si>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</si>
  <si>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</si>
  <si>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</si>
  <si>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</si>
  <si>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</si>
  <si>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</si>
  <si>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</si>
  <si>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</si>
  <si>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</si>
  <si>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</si>
  <si>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</si>
  <si>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</si>
  <si>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</si>
  <si>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</si>
  <si>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</si>
  <si>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</si>
  <si>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</si>
  <si>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</si>
  <si>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</si>
  <si>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</si>
  <si>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</si>
  <si>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</si>
  <si>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</si>
  <si>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</si>
  <si>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</si>
  <si>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</si>
  <si>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</si>
  <si>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</si>
  <si>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</si>
  <si>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</si>
  <si>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</si>
  <si>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</si>
  <si>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</si>
  <si>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</si>
  <si>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</si>
  <si>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</si>
  <si>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</si>
  <si>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</si>
  <si>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</si>
  <si>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</si>
  <si>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</si>
  <si>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</si>
  <si>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</si>
  <si>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</si>
  <si>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</si>
  <si>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</si>
  <si>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</si>
  <si>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</si>
  <si>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</si>
  <si>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</si>
  <si>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</si>
  <si>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</si>
  <si>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</si>
  <si>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</si>
  <si>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</si>
  <si>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</si>
  <si>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</si>
  <si>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</si>
  <si>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</si>
  <si>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</si>
  <si>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</si>
  <si>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</si>
  <si>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</si>
  <si>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</si>
  <si>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</si>
  <si>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</si>
  <si>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</si>
  <si>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</si>
  <si>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</si>
  <si>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</si>
  <si>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</si>
  <si>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</si>
  <si>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</si>
  <si>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</si>
  <si>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</si>
  <si>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</si>
  <si>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</si>
  <si>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</si>
  <si>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</si>
  <si>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</si>
  <si>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</si>
  <si>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</si>
  <si>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</si>
  <si>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</si>
  <si>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</si>
  <si>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</si>
  <si>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</si>
  <si>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</si>
  <si>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</si>
  <si>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</si>
  <si>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</si>
  <si>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</si>
  <si>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</si>
  <si>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</si>
  <si>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</si>
  <si>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</si>
  <si>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</si>
  <si>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</si>
  <si>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</si>
  <si>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</si>
  <si>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</si>
  <si>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</si>
  <si>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</si>
  <si>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</si>
  <si>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</si>
  <si>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</si>
  <si>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</si>
  <si>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</si>
  <si>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</si>
  <si>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</si>
  <si>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</si>
  <si>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</si>
  <si>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</si>
  <si>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</si>
  <si>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</si>
  <si>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</si>
  <si>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</si>
  <si>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</si>
  <si>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</si>
  <si>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</si>
  <si>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</si>
  <si>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</si>
  <si>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</si>
  <si>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</si>
  <si>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</si>
  <si>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</si>
  <si>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</si>
  <si>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</si>
  <si>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</si>
  <si>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</si>
  <si>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</si>
  <si>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</si>
  <si>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</si>
  <si>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</si>
  <si>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</si>
  <si>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</si>
  <si>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</si>
  <si>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</si>
  <si>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</si>
  <si>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</si>
  <si>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</si>
  <si>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</si>
  <si>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</si>
  <si>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</si>
  <si>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</si>
  <si>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</si>
  <si>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</si>
  <si>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</si>
  <si>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</si>
  <si>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</si>
  <si>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</si>
  <si>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</si>
  <si>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</si>
  <si>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</si>
  <si>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</si>
  <si>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</si>
  <si>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</si>
  <si>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</si>
  <si>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</si>
  <si>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</si>
  <si>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</si>
  <si>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</si>
  <si>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</si>
  <si>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</si>
  <si>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</si>
  <si>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</si>
  <si>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</si>
  <si>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</si>
  <si>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</si>
  <si>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</si>
  <si>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</si>
  <si>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</si>
  <si>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</si>
  <si>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</si>
  <si>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</si>
  <si>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</si>
  <si>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</si>
  <si>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</si>
  <si>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</si>
  <si>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</si>
  <si>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</si>
  <si>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</si>
  <si>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</si>
  <si>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</si>
  <si>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</si>
  <si>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</si>
  <si>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</si>
  <si>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</si>
  <si>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</si>
  <si>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</si>
  <si>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</si>
  <si>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</si>
  <si>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</si>
  <si>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</si>
  <si>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</si>
  <si>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</si>
  <si>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</si>
  <si>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</si>
  <si>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</si>
  <si>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</si>
  <si>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</si>
  <si>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</si>
  <si>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</si>
  <si>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</si>
  <si>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</si>
  <si>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</si>
  <si>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</si>
  <si>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</si>
  <si>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</si>
  <si>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</si>
  <si>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</si>
  <si>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</si>
  <si>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</si>
  <si>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</si>
  <si>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</si>
  <si>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</si>
  <si>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</si>
  <si>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</si>
  <si>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</si>
  <si>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</si>
  <si>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</si>
  <si>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</si>
  <si>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</si>
  <si>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</si>
  <si>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</si>
  <si>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</si>
  <si>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</si>
  <si>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</si>
  <si>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</si>
  <si>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</si>
  <si>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</si>
  <si>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</si>
  <si>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</si>
  <si>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</si>
  <si>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</si>
  <si>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</si>
  <si>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</si>
  <si>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</si>
  <si>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</si>
  <si>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</si>
  <si>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</si>
  <si>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</si>
  <si>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</si>
  <si>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</si>
  <si>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</si>
  <si>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</si>
  <si>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</si>
  <si>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</si>
  <si>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</si>
  <si>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</si>
  <si>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</si>
  <si>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</si>
  <si>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</si>
  <si>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</si>
  <si>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</si>
  <si>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</si>
  <si>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</si>
  <si>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</si>
  <si>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</si>
  <si>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</si>
  <si>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</si>
  <si>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</si>
  <si>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</si>
  <si>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</si>
  <si>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</si>
  <si>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</si>
  <si>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</si>
  <si>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</si>
  <si>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</si>
  <si>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</si>
  <si>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</si>
  <si>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</si>
  <si>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</si>
  <si>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</si>
  <si>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</si>
  <si>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</si>
  <si>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</si>
  <si>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</si>
  <si>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</si>
  <si>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</si>
  <si>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</si>
  <si>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</si>
  <si>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</si>
  <si>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</si>
  <si>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</si>
  <si>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</si>
  <si>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</si>
  <si>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</si>
  <si>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</si>
  <si>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</si>
  <si>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</si>
  <si>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</si>
  <si>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</si>
  <si>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</si>
  <si>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</si>
  <si>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</si>
  <si>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</si>
  <si>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</si>
  <si>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</si>
  <si>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</si>
  <si>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</si>
  <si>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</si>
  <si>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</si>
  <si>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</si>
  <si>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</si>
  <si>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</si>
  <si>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</si>
  <si>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</si>
  <si>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</si>
  <si>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</si>
  <si>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</si>
  <si>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</si>
  <si>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</si>
  <si>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</si>
  <si>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</si>
  <si>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</si>
  <si>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</si>
  <si>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</si>
  <si>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</si>
  <si>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</si>
  <si>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</si>
  <si>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</si>
  <si>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</si>
  <si>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</si>
  <si>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</si>
  <si>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</si>
  <si>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</si>
  <si>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</si>
  <si>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</si>
  <si>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</si>
  <si>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</si>
  <si>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</si>
  <si>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</si>
  <si>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</si>
  <si>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</si>
  <si>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</si>
  <si>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</si>
  <si>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</si>
  <si>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</si>
  <si>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</si>
  <si>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</si>
  <si>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</si>
  <si>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</si>
  <si>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</si>
  <si>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</si>
  <si>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</si>
  <si>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</si>
  <si>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</si>
  <si>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</si>
  <si>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</si>
  <si>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</si>
  <si>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</si>
  <si>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</si>
  <si>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</si>
  <si>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</si>
  <si>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</si>
  <si>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</si>
  <si>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</si>
  <si>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</si>
  <si>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</si>
  <si>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</si>
  <si>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</si>
  <si>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</si>
  <si>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</si>
  <si>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</si>
  <si>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</si>
  <si>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</si>
  <si>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</si>
  <si>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</si>
  <si>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</si>
  <si>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</si>
  <si>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</si>
  <si>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</si>
  <si>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</si>
  <si>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</si>
  <si>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</si>
  <si>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</si>
  <si>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</si>
  <si>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</si>
  <si>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</si>
  <si>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</si>
  <si>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</si>
  <si>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</si>
  <si>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</si>
  <si>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</si>
  <si>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</si>
  <si>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</si>
  <si>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</si>
  <si>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</si>
  <si>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</si>
  <si>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</si>
  <si>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</si>
  <si>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</si>
  <si>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</si>
  <si>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</si>
  <si>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</si>
  <si>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</si>
  <si>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</si>
  <si>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</si>
  <si>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</si>
  <si>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</si>
  <si>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</si>
  <si>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</si>
  <si>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</si>
  <si>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</si>
  <si>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</si>
  <si>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</si>
  <si>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</si>
  <si>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</si>
  <si>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</si>
  <si>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</si>
  <si>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</si>
  <si>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</si>
  <si>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</si>
  <si>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</si>
  <si>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</si>
  <si>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</si>
  <si>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</si>
  <si>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</si>
  <si>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</si>
  <si>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</si>
  <si>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</si>
  <si>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</si>
  <si>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</si>
  <si>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</si>
  <si>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</si>
  <si>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</si>
  <si>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</si>
  <si>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</si>
  <si>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</si>
  <si>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</si>
  <si>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</si>
  <si>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</si>
  <si>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</si>
  <si>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</si>
  <si>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</si>
  <si>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</si>
  <si>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</si>
  <si>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</si>
  <si>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</si>
  <si>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</si>
  <si>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</si>
  <si>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</si>
  <si>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</si>
  <si>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</si>
  <si>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</si>
  <si>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</si>
  <si>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</si>
  <si>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</si>
  <si>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</si>
  <si>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</si>
  <si>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</si>
  <si>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</si>
  <si>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</si>
  <si>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</si>
  <si>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</si>
  <si>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</si>
  <si>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</si>
  <si>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</si>
  <si>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</si>
  <si>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</si>
  <si>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</si>
  <si>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</si>
  <si>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</si>
  <si>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</si>
  <si>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</si>
  <si>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</si>
  <si>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</si>
  <si>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</si>
  <si>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</si>
  <si>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</si>
  <si>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</si>
  <si>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</si>
  <si>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</si>
  <si>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</si>
  <si>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</si>
  <si>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</si>
  <si>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</si>
  <si>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</si>
  <si>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</si>
  <si>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</si>
  <si>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</si>
  <si>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</si>
  <si>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</si>
  <si>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</si>
  <si>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</si>
  <si>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</si>
  <si>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</si>
  <si>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</si>
  <si>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</si>
  <si>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</si>
  <si>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</si>
  <si>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</si>
  <si>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</si>
  <si>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</si>
  <si>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</si>
  <si>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</si>
  <si>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</si>
  <si>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</si>
  <si>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</si>
  <si>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</si>
  <si>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</si>
  <si>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</si>
  <si>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</si>
  <si>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</si>
  <si>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</si>
  <si>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</si>
  <si>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</si>
  <si>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</si>
  <si>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</si>
  <si>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</si>
  <si>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</si>
  <si>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</si>
  <si>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</si>
  <si>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</si>
  <si>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</si>
  <si>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</si>
  <si>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</si>
  <si>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</si>
  <si>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</si>
  <si>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</si>
  <si>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</si>
  <si>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</si>
  <si>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</si>
  <si>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</si>
  <si>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</si>
  <si>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</si>
  <si>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</si>
  <si>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</si>
  <si>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</si>
  <si>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</si>
  <si>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</si>
  <si>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</si>
  <si>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</si>
  <si>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</si>
  <si>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</si>
  <si>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</si>
  <si>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</si>
  <si>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</si>
  <si>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</si>
  <si>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</si>
  <si>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</si>
  <si>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</si>
  <si>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</si>
  <si>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</si>
  <si>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</si>
  <si>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</si>
  <si>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</si>
  <si>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</si>
  <si>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</si>
  <si>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</si>
  <si>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</si>
  <si>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</si>
  <si>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</si>
  <si>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</si>
  <si>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</si>
  <si>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</si>
  <si>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</si>
  <si>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</si>
  <si>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</si>
  <si>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</si>
  <si>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</si>
  <si>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</si>
  <si>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</si>
  <si>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</si>
  <si>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</si>
  <si>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</si>
  <si>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</si>
  <si>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</si>
  <si>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</si>
  <si>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</si>
  <si>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</si>
  <si>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</si>
  <si>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</si>
  <si>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</si>
  <si>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</si>
  <si>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</si>
  <si>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</si>
  <si>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</si>
  <si>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</si>
  <si>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</si>
  <si>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</si>
  <si>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</si>
  <si>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</si>
  <si>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</si>
  <si>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</si>
  <si>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</si>
  <si>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</si>
  <si>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</si>
  <si>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</si>
  <si>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</si>
  <si>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</si>
  <si>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</si>
  <si>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</si>
  <si>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</si>
  <si>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</si>
  <si>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</si>
  <si>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</si>
  <si>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</si>
  <si>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</si>
  <si>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</si>
  <si>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</si>
  <si>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</si>
  <si>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</si>
  <si>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</si>
  <si>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</si>
  <si>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</si>
  <si>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</si>
  <si>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</si>
  <si>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</si>
  <si>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</si>
  <si>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</si>
  <si>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</si>
  <si>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</si>
  <si>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</si>
  <si>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</si>
  <si>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</si>
  <si>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</si>
  <si>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</si>
  <si>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</si>
  <si>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</si>
  <si>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</si>
  <si>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</si>
  <si>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</si>
  <si>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</si>
  <si>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</si>
  <si>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</si>
  <si>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</si>
  <si>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</si>
  <si>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</si>
  <si>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</si>
  <si>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</si>
  <si>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</si>
  <si>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</si>
  <si>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</si>
  <si>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</si>
  <si>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</si>
  <si>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</si>
  <si>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</si>
  <si>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</si>
  <si>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</si>
  <si>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</si>
  <si>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</si>
  <si>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</si>
  <si>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</si>
  <si>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</si>
  <si>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</si>
  <si>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</si>
  <si>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</si>
  <si>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</si>
  <si>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</si>
  <si>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</si>
  <si>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</si>
  <si>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</si>
  <si>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</si>
  <si>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</si>
  <si>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</si>
  <si>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</si>
  <si>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</si>
  <si>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</si>
  <si>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</si>
  <si>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</si>
  <si>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</si>
  <si>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</si>
  <si>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</si>
  <si>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</si>
  <si>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</si>
  <si>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</si>
  <si>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</si>
  <si>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</si>
  <si>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</si>
  <si>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</si>
  <si>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</si>
  <si>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</si>
  <si>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</si>
  <si>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</si>
  <si>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</si>
  <si>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</si>
  <si>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</si>
  <si>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</si>
  <si>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</si>
  <si>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</si>
  <si>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</si>
  <si>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</si>
  <si>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</si>
  <si>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</si>
  <si>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</si>
  <si>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</si>
  <si>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</si>
  <si>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</si>
  <si>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</si>
  <si>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</si>
  <si>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</si>
  <si>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</si>
  <si>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</si>
  <si>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</si>
  <si>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</si>
  <si>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</si>
  <si>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</si>
  <si>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</si>
  <si>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</si>
  <si>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</si>
  <si>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</si>
  <si>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</si>
  <si>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</si>
  <si>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</si>
  <si>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</si>
  <si>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</si>
  <si>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</si>
  <si>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</si>
  <si>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</si>
  <si>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</si>
  <si>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</si>
  <si>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</si>
  <si>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</si>
  <si>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</si>
  <si>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</si>
  <si>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</si>
  <si>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</si>
  <si>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</si>
  <si>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</si>
  <si>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</si>
  <si>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</si>
  <si>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</si>
  <si>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</si>
  <si>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</si>
  <si>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</si>
  <si>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</si>
  <si>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</si>
  <si>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</si>
  <si>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</si>
  <si>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</si>
  <si>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</si>
  <si>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</si>
  <si>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</si>
  <si>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</si>
  <si>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</si>
  <si>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</si>
  <si>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</si>
  <si>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</si>
  <si>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</si>
  <si>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</si>
  <si>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</si>
  <si>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</si>
  <si>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</si>
  <si>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</si>
  <si>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</si>
  <si>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</si>
  <si>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</si>
  <si>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</si>
  <si>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</si>
  <si>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</si>
  <si>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</si>
  <si>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</si>
  <si>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</si>
  <si>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</si>
  <si>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</si>
  <si>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</si>
  <si>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</si>
  <si>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</si>
  <si>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</si>
  <si>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</si>
  <si>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</si>
  <si>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</si>
  <si>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</si>
  <si>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</si>
  <si>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</si>
  <si>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</si>
  <si>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</si>
  <si>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</si>
  <si>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</si>
  <si>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</si>
  <si>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</si>
  <si>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</si>
  <si>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</si>
  <si>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</si>
  <si>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</si>
  <si>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</si>
  <si>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</si>
  <si>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</si>
  <si>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</si>
  <si>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</si>
  <si>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</si>
  <si>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</si>
  <si>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</si>
  <si>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</si>
  <si>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</si>
  <si>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</si>
  <si>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</si>
  <si>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</si>
  <si>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</si>
  <si>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</si>
  <si>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</si>
  <si>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</si>
  <si>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</si>
  <si>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</si>
  <si>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</si>
  <si>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</si>
  <si>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</si>
  <si>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</si>
  <si>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</si>
  <si>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</si>
  <si>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</si>
  <si>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</si>
  <si>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</si>
  <si>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</si>
  <si>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</si>
  <si>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</si>
  <si>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</si>
  <si>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</si>
  <si>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</si>
  <si>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</si>
  <si>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</si>
  <si>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</si>
  <si>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</si>
  <si>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</si>
  <si>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</si>
  <si>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</si>
  <si>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</si>
  <si>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</si>
  <si>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</si>
  <si>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</si>
  <si>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</si>
  <si>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</si>
  <si>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</si>
  <si>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</si>
  <si>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</si>
  <si>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</si>
  <si>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</si>
  <si>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</si>
  <si>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</si>
  <si>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</si>
  <si>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</si>
  <si>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</si>
  <si>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</si>
  <si>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</si>
  <si>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</si>
  <si>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</si>
  <si>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</si>
  <si>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</si>
  <si>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</si>
  <si>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</si>
  <si>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</si>
  <si>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</si>
  <si>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</si>
  <si>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</si>
  <si>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</si>
  <si>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</si>
  <si>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</si>
  <si>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</si>
  <si>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</si>
  <si>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</si>
  <si>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</si>
  <si>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</si>
  <si>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</si>
  <si>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</si>
  <si>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</si>
  <si>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</si>
  <si>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</si>
  <si>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</si>
  <si>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</si>
  <si>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</si>
  <si>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</si>
  <si>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</si>
  <si>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</si>
  <si>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</si>
  <si>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</si>
  <si>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</si>
  <si>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</si>
  <si>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</si>
  <si>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</si>
  <si>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</si>
  <si>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</si>
  <si>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</si>
  <si>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</si>
  <si>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</si>
  <si>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</si>
  <si>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</si>
  <si>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</si>
  <si>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</si>
  <si>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</si>
  <si>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</si>
  <si>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</si>
  <si>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</si>
  <si>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</si>
  <si>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</si>
  <si>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</si>
  <si>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</si>
  <si>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</si>
  <si>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</si>
  <si>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</si>
  <si>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</si>
  <si>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</si>
  <si>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</si>
  <si>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</si>
  <si>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</si>
  <si>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</si>
  <si>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</si>
  <si>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</si>
  <si>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</si>
  <si>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</si>
  <si>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</si>
  <si>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</si>
  <si>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</si>
  <si>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</si>
  <si>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</si>
  <si>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</si>
  <si>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</si>
  <si>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</si>
  <si>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</si>
  <si>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</si>
  <si>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</si>
  <si>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</si>
  <si>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</si>
  <si>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</si>
  <si>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</si>
  <si>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</si>
  <si>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</si>
  <si>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</si>
  <si>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</si>
  <si>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</si>
  <si>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</si>
  <si>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</si>
  <si>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</si>
  <si>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</si>
  <si>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</si>
  <si>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</si>
  <si>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</si>
  <si>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</si>
  <si>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</si>
  <si>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</si>
  <si>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</si>
  <si>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</si>
  <si>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</si>
  <si>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</si>
  <si>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</si>
  <si>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</si>
  <si>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</si>
  <si>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</si>
  <si>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</si>
  <si>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</si>
  <si>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</si>
  <si>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</si>
  <si>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</si>
  <si>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</si>
  <si>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</si>
  <si>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</si>
  <si>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</si>
  <si>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</si>
  <si>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</si>
  <si>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</si>
  <si>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</si>
  <si>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</si>
  <si>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</si>
  <si>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</si>
  <si>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</si>
  <si>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</si>
  <si>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</si>
  <si>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</si>
  <si>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</si>
  <si>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</si>
  <si>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</si>
  <si>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</si>
  <si>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</si>
  <si>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</si>
  <si>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</si>
  <si>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</si>
  <si>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</si>
  <si>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</si>
  <si>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</si>
  <si>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</si>
  <si>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</si>
  <si>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</si>
  <si>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</si>
  <si>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</si>
  <si>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</si>
  <si>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</si>
  <si>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</si>
  <si>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</si>
  <si>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</si>
  <si>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</si>
  <si>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</si>
  <si>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</si>
  <si>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</si>
  <si>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</si>
  <si>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</si>
  <si>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</si>
  <si>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</si>
  <si>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</si>
  <si>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</si>
  <si>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</si>
  <si>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</si>
  <si>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</si>
  <si>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</si>
  <si>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</si>
  <si>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</si>
  <si>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</si>
  <si>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</si>
  <si>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</si>
  <si>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</si>
  <si>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</si>
  <si>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</si>
  <si>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</si>
  <si>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</si>
  <si>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</si>
  <si>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</si>
  <si>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</si>
  <si>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</si>
  <si>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</si>
  <si>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</si>
  <si>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</si>
  <si>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</si>
  <si>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</si>
  <si>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</si>
  <si>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</si>
  <si>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</si>
  <si>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</si>
  <si>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</si>
  <si>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</si>
  <si>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</si>
  <si>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</si>
  <si>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</si>
  <si>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</si>
  <si>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</si>
  <si>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</si>
  <si>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</si>
  <si>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</si>
  <si>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</si>
  <si>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</si>
  <si>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</si>
  <si>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</si>
  <si>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</si>
  <si>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</si>
  <si>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</si>
  <si>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</si>
  <si>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</si>
  <si>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</si>
  <si>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</si>
  <si>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</si>
  <si>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</si>
  <si>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</si>
  <si>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</si>
  <si>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</si>
  <si>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</si>
  <si>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</si>
  <si>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</si>
  <si>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</si>
  <si>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</si>
  <si>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</si>
  <si>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</si>
  <si>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</si>
  <si>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</si>
  <si>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</si>
  <si>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</si>
  <si>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</si>
  <si>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</si>
  <si>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</si>
  <si>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</si>
  <si>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</si>
  <si>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</si>
  <si>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</si>
  <si>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</si>
  <si>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</si>
  <si>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</si>
  <si>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</si>
  <si>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</si>
  <si>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</si>
  <si>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</si>
  <si>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</si>
  <si>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</si>
  <si>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</si>
  <si>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</si>
  <si>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</si>
  <si>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</si>
  <si>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</si>
  <si>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</si>
  <si>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</si>
  <si>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</si>
  <si>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</si>
  <si>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</si>
  <si>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</si>
  <si>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</si>
  <si>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</si>
  <si>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</si>
  <si>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</si>
  <si>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</si>
  <si>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</si>
  <si>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</si>
  <si>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</si>
  <si>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</si>
  <si>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</si>
  <si>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</si>
  <si>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</si>
  <si>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</si>
  <si>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</si>
  <si>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</si>
  <si>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</si>
  <si>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</si>
  <si>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</si>
  <si>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</si>
  <si>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</si>
  <si>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</si>
  <si>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</si>
  <si>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</si>
  <si>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</si>
  <si>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</si>
  <si>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</si>
  <si>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</si>
  <si>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</si>
  <si>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</si>
  <si>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</si>
  <si>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</si>
  <si>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</si>
  <si>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</si>
  <si>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</si>
  <si>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</si>
  <si>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</si>
  <si>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</si>
  <si>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</si>
  <si>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</si>
  <si>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</si>
  <si>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</si>
  <si>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</si>
  <si>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</si>
  <si>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</si>
  <si>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</si>
  <si>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</si>
  <si>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</si>
  <si>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</si>
  <si>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</si>
  <si>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</si>
  <si>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</si>
  <si>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</si>
  <si>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</si>
  <si>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</si>
  <si>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</si>
  <si>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</si>
  <si>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</si>
  <si>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</si>
  <si>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</si>
  <si>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</si>
  <si>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</si>
  <si>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</si>
  <si>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</si>
  <si>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</si>
  <si>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</si>
  <si>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</si>
  <si>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</si>
  <si>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</si>
  <si>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</si>
  <si>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</si>
  <si>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</si>
  <si>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</si>
  <si>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</si>
  <si>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</si>
  <si>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</si>
  <si>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</si>
  <si>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</si>
  <si>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</si>
  <si>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</si>
  <si>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</si>
  <si>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</si>
  <si>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</si>
  <si>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</si>
  <si>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</si>
  <si>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</si>
  <si>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</si>
  <si>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</si>
  <si>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</si>
  <si>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</si>
  <si>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</si>
  <si>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</si>
  <si>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</si>
  <si>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</si>
  <si>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</si>
  <si>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</si>
  <si>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</si>
  <si>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</si>
  <si>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</si>
  <si>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</si>
  <si>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</si>
  <si>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</si>
  <si>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</si>
  <si>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</si>
  <si>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</si>
  <si>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</si>
  <si>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</si>
  <si>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</si>
  <si>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</si>
  <si>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</si>
  <si>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</si>
  <si>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</si>
  <si>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</si>
  <si>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</si>
  <si>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</si>
  <si>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</si>
  <si>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</si>
  <si>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</si>
  <si>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</si>
  <si>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</si>
  <si>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</si>
  <si>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</si>
  <si>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</si>
  <si>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</si>
  <si>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</si>
  <si>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</si>
  <si>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</si>
  <si>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</si>
  <si>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</si>
  <si>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</si>
  <si>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</si>
  <si>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</si>
  <si>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</si>
  <si>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</si>
  <si>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</si>
  <si>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</si>
  <si>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</si>
  <si>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</si>
  <si>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</si>
  <si>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</si>
  <si>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</si>
  <si>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</si>
  <si>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</si>
  <si>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</si>
  <si>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</si>
  <si>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</si>
  <si>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</si>
  <si>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</si>
  <si>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</si>
  <si>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</si>
  <si>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</si>
  <si>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</si>
  <si>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</si>
  <si>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</si>
  <si>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</si>
  <si>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</si>
  <si>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</si>
  <si>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</si>
  <si>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</si>
  <si>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</si>
  <si>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</si>
  <si>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</si>
  <si>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</si>
  <si>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</si>
  <si>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</si>
  <si>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</si>
  <si>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</si>
  <si>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</si>
  <si>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</si>
  <si>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</si>
  <si>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</si>
  <si>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</si>
  <si>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</si>
  <si>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</si>
  <si>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</si>
  <si>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</si>
  <si>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</si>
  <si>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</si>
  <si>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</si>
  <si>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</si>
  <si>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</si>
  <si>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</si>
  <si>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</si>
  <si>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</si>
  <si>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</si>
  <si>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</si>
  <si>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</si>
  <si>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</si>
  <si>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</si>
  <si>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</si>
  <si>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</si>
  <si>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</si>
  <si>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</si>
  <si>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</si>
  <si>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</si>
  <si>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</si>
  <si>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</si>
  <si>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</si>
  <si>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</si>
  <si>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</si>
  <si>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</si>
  <si>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</si>
  <si>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</si>
  <si>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</si>
  <si>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</si>
  <si>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</si>
  <si>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</si>
  <si>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</si>
  <si>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</si>
  <si>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</si>
  <si>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</si>
  <si>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</si>
  <si>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</si>
  <si>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</si>
  <si>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</si>
  <si>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</si>
  <si>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</si>
  <si>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</si>
  <si>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</si>
  <si>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</si>
  <si>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</si>
  <si>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</si>
  <si>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</si>
  <si>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</si>
  <si>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</si>
  <si>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</si>
  <si>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</si>
  <si>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</si>
  <si>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</si>
  <si>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</si>
  <si>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</si>
  <si>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</si>
  <si>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</si>
  <si>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</si>
  <si>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</si>
  <si>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</si>
  <si>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</si>
  <si>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</si>
  <si>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</si>
  <si>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</si>
  <si>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</si>
  <si>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</si>
  <si>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</si>
  <si>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</si>
  <si>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</si>
  <si>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</si>
  <si>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</si>
  <si>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</si>
  <si>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</si>
  <si>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</si>
  <si>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</si>
  <si>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</si>
  <si>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</si>
  <si>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</si>
  <si>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</si>
  <si>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</si>
  <si>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</si>
  <si>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</si>
  <si>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</si>
  <si>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</si>
  <si>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</si>
  <si>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</si>
  <si>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</si>
  <si>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</si>
  <si>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</si>
  <si>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</si>
  <si>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</si>
  <si>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</si>
  <si>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</si>
  <si>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</si>
  <si>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</si>
  <si>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</si>
  <si>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</si>
  <si>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</si>
  <si>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</si>
  <si>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</si>
  <si>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</si>
  <si>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</si>
  <si>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</si>
  <si>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</si>
  <si>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</si>
  <si>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</si>
  <si>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</si>
  <si>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</si>
  <si>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</si>
  <si>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</si>
  <si>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</si>
  <si>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</si>
  <si>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</si>
  <si>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</si>
  <si>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</si>
  <si>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</si>
  <si>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</si>
  <si>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</si>
  <si>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</si>
  <si>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</si>
  <si>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</si>
  <si>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</si>
  <si>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</si>
  <si>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</si>
  <si>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</si>
  <si>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</si>
  <si>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</si>
  <si>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</si>
  <si>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</si>
  <si>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</si>
  <si>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</si>
  <si>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</si>
  <si>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</si>
  <si>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</si>
  <si>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</si>
  <si>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</si>
  <si>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</si>
  <si>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</si>
  <si>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</si>
  <si>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</si>
  <si>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</si>
  <si>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</si>
  <si>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</si>
  <si>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</si>
  <si>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</si>
  <si>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</si>
  <si>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</si>
  <si>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</si>
  <si>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</si>
  <si>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</si>
  <si>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</si>
  <si>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</si>
  <si>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</si>
  <si>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</si>
  <si>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</si>
  <si>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</si>
  <si>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</si>
  <si>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</si>
  <si>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</si>
  <si>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</si>
  <si>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</si>
  <si>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</si>
  <si>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</si>
  <si>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</si>
  <si>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</si>
  <si>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</si>
  <si>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</si>
  <si>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</si>
  <si>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</si>
  <si>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</si>
  <si>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</si>
  <si>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</si>
  <si>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</si>
  <si>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</si>
  <si>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</si>
  <si>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</si>
  <si>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</si>
  <si>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</si>
  <si>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</si>
  <si>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</si>
  <si>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</si>
  <si>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</si>
  <si>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</si>
  <si>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</si>
  <si>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</si>
  <si>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</si>
  <si>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</si>
  <si>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</si>
  <si>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</si>
  <si>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</si>
  <si>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</si>
  <si>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</si>
  <si>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</si>
  <si>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</si>
  <si>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</si>
  <si>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</si>
  <si>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</si>
  <si>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</si>
  <si>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</si>
  <si>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</si>
  <si>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</si>
  <si>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</si>
  <si>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</si>
  <si>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</si>
  <si>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</si>
  <si>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</si>
  <si>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</si>
  <si>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</si>
  <si>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</si>
  <si>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</si>
  <si>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</si>
  <si>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</si>
  <si>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</si>
  <si>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</si>
  <si>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</si>
  <si>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</si>
  <si>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</si>
  <si>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</si>
  <si>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</si>
  <si>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</si>
  <si>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</si>
  <si>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</si>
  <si>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</si>
  <si>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</si>
  <si>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</si>
  <si>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</si>
  <si>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</si>
  <si>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</si>
  <si>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</si>
  <si>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</si>
  <si>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</si>
  <si>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</si>
  <si>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</si>
  <si>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</si>
  <si>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</si>
  <si>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</si>
  <si>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</si>
  <si>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</si>
  <si>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</si>
  <si>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</si>
  <si>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</si>
  <si>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</si>
  <si>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</si>
  <si>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</si>
  <si>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</si>
  <si>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</si>
  <si>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</si>
  <si>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</si>
  <si>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</si>
  <si>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</si>
  <si>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</si>
  <si>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</si>
  <si>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</si>
  <si>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</si>
  <si>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</si>
  <si>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</si>
  <si>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</si>
  <si>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</si>
  <si>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</si>
  <si>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</si>
  <si>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</si>
  <si>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</si>
  <si>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</si>
  <si>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</si>
  <si>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</si>
  <si>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</si>
  <si>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</si>
  <si>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</si>
  <si>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</si>
  <si>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</si>
  <si>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</si>
  <si>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</si>
  <si>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</si>
  <si>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</si>
  <si>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</si>
  <si>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</si>
  <si>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</si>
  <si>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</si>
  <si>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</si>
  <si>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</si>
  <si>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</si>
  <si>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</si>
  <si>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</si>
  <si>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</si>
  <si>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</si>
  <si>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</si>
  <si>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</si>
  <si>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</si>
  <si>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</si>
  <si>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</si>
  <si>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</si>
  <si>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</si>
  <si>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</si>
  <si>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</si>
  <si>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</si>
  <si>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</si>
  <si>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</si>
  <si>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</si>
  <si>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</si>
  <si>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</si>
  <si>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</si>
  <si>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</si>
  <si>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</si>
  <si>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</si>
  <si>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</si>
  <si>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</si>
  <si>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</si>
  <si>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</si>
  <si>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</si>
  <si>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</si>
  <si>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</si>
  <si>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</si>
  <si>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</si>
  <si>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</si>
  <si>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</si>
  <si>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</si>
  <si>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</si>
  <si>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</si>
  <si>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</si>
  <si>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</si>
  <si>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</si>
  <si>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</si>
  <si>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</si>
  <si>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</si>
  <si>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</si>
  <si>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</si>
  <si>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</si>
  <si>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</si>
  <si>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</si>
  <si>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</si>
  <si>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</si>
  <si>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</si>
  <si>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</si>
  <si>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</si>
  <si>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</si>
  <si>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</si>
  <si>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</si>
  <si>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</si>
  <si>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</si>
  <si>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</si>
  <si>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</si>
  <si>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</si>
  <si>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</si>
  <si>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</si>
  <si>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</si>
  <si>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</si>
  <si>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</si>
  <si>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</si>
  <si>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</si>
  <si>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</si>
  <si>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</si>
  <si>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</si>
  <si>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</si>
  <si>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</si>
  <si>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</si>
  <si>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</si>
  <si>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</si>
  <si>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</si>
  <si>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</si>
  <si>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</si>
  <si>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</si>
  <si>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</si>
  <si>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</si>
  <si>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</si>
  <si>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</si>
  <si>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</si>
  <si>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</si>
  <si>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</si>
  <si>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</si>
  <si>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</si>
  <si>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</si>
  <si>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</si>
  <si>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</si>
  <si>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</si>
  <si>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</si>
  <si>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</si>
  <si>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</si>
  <si>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</si>
  <si>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</si>
  <si>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</si>
  <si>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</si>
  <si>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</si>
  <si>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</si>
  <si>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</si>
  <si>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</si>
  <si>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</si>
  <si>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</si>
  <si>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</si>
  <si>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</si>
  <si>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</si>
  <si>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</si>
  <si>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</si>
  <si>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</si>
  <si>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</si>
  <si>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</si>
  <si>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</si>
  <si>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</si>
  <si>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</si>
  <si>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</si>
  <si>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</si>
  <si>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</si>
  <si>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</si>
  <si>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</si>
  <si>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</si>
  <si>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</si>
  <si>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</si>
  <si>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</si>
  <si>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</si>
  <si>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</si>
  <si>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</si>
  <si>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</si>
  <si>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</si>
  <si>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</si>
  <si>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</si>
  <si>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</si>
  <si>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</si>
  <si>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</si>
  <si>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</si>
  <si>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</si>
  <si>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</si>
  <si>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</si>
  <si>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</si>
  <si>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</si>
  <si>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</si>
  <si>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</si>
  <si>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</si>
  <si>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</si>
  <si>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</si>
  <si>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</si>
  <si>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</si>
  <si>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</si>
  <si>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</si>
  <si>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</si>
  <si>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</si>
  <si>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</si>
  <si>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</si>
  <si>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</si>
  <si>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</si>
  <si>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</si>
  <si>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</si>
  <si>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</si>
  <si>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</si>
  <si>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</si>
  <si>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</si>
  <si>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</si>
  <si>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</si>
  <si>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</si>
  <si>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</si>
  <si>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</si>
  <si>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</si>
  <si>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</si>
  <si>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</si>
  <si>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</si>
  <si>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</si>
  <si>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</si>
  <si>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</si>
  <si>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</si>
  <si>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</si>
  <si>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</si>
  <si>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</si>
  <si>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</si>
  <si>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</si>
  <si>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</si>
  <si>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</si>
  <si>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</si>
  <si>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</si>
  <si>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</si>
  <si>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</si>
  <si>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</si>
  <si>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</si>
  <si>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</si>
  <si>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</si>
  <si>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</si>
  <si>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</si>
  <si>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</si>
  <si>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</si>
  <si>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</si>
  <si>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</si>
  <si>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</si>
  <si>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</si>
  <si>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</si>
  <si>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</si>
  <si>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</si>
  <si>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</si>
  <si>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</si>
  <si>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</si>
  <si>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</si>
  <si>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</si>
  <si>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</si>
  <si>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</si>
  <si>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</si>
  <si>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</si>
  <si>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</si>
  <si>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</si>
  <si>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</si>
  <si>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</si>
  <si>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</si>
  <si>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</si>
  <si>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</si>
  <si>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</si>
  <si>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</si>
  <si>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</si>
  <si>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</si>
  <si>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</si>
  <si>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</si>
  <si>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</si>
  <si>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</si>
  <si>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</si>
  <si>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</si>
  <si>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</si>
  <si>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</si>
  <si>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</si>
  <si>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</si>
  <si>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</si>
  <si>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</si>
  <si>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</si>
  <si>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</si>
  <si>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</si>
  <si>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</si>
  <si>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</si>
  <si>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</si>
  <si>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</si>
  <si>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</si>
  <si>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</si>
  <si>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</si>
  <si>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</si>
  <si>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</si>
  <si>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</si>
  <si>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</si>
  <si>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</si>
  <si>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</si>
  <si>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</si>
  <si>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</si>
  <si>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</si>
  <si>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</si>
  <si>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</si>
  <si>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</si>
  <si>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</si>
  <si>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</si>
  <si>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</si>
  <si>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</si>
  <si>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</si>
  <si>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</si>
  <si>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</si>
  <si>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</si>
  <si>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</si>
  <si>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</si>
  <si>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</si>
  <si>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</si>
  <si>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</si>
  <si>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</si>
  <si>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</si>
  <si>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</si>
  <si>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</si>
  <si>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</si>
  <si>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</si>
  <si>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</si>
  <si>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</si>
  <si>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</si>
  <si>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</si>
  <si>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</si>
  <si>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</si>
  <si>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</si>
  <si>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</si>
  <si>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</si>
  <si>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</si>
  <si>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</si>
  <si>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</si>
  <si>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</si>
  <si>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</si>
  <si>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</si>
  <si>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</si>
  <si>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</si>
  <si>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</si>
  <si>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</si>
  <si>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</si>
  <si>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</si>
  <si>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</si>
  <si>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</si>
  <si>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</si>
  <si>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</si>
  <si>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</si>
  <si>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</si>
  <si>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</si>
  <si>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</si>
  <si>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</si>
  <si>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</si>
  <si>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</si>
  <si>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</si>
  <si>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</si>
  <si>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</si>
  <si>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</si>
  <si>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</si>
  <si>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</si>
  <si>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</si>
  <si>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</si>
  <si>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</si>
  <si>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</si>
  <si>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</si>
  <si>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</si>
  <si>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</si>
  <si>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</si>
  <si>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</si>
  <si>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</si>
  <si>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</si>
  <si>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</si>
  <si>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</si>
  <si>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</si>
  <si>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</si>
  <si>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</si>
  <si>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</si>
  <si>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</si>
  <si>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</si>
  <si>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</si>
  <si>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</si>
  <si>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</si>
  <si>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</si>
  <si>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</si>
  <si>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</si>
  <si>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</si>
  <si>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</si>
  <si>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</si>
  <si>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</si>
  <si>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</si>
  <si>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</si>
  <si>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</si>
  <si>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</si>
  <si>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</si>
  <si>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</si>
  <si>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</si>
  <si>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</si>
  <si>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</si>
  <si>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</si>
  <si>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</si>
  <si>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</si>
  <si>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</si>
  <si>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</si>
  <si>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</si>
  <si>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</si>
  <si>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</si>
  <si>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</si>
  <si>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</si>
  <si>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</si>
  <si>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</si>
  <si>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</si>
  <si>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</si>
  <si>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</si>
  <si>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</si>
  <si>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</si>
  <si>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</si>
  <si>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</si>
  <si>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</si>
  <si>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</si>
  <si>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</si>
  <si>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</si>
  <si>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</si>
  <si>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</si>
  <si>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</si>
  <si>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</si>
  <si>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</si>
  <si>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</si>
  <si>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</si>
  <si>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</si>
  <si>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</si>
  <si>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</si>
  <si>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</si>
  <si>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</si>
  <si>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</si>
  <si>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</si>
  <si>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</si>
  <si>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</si>
  <si>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</si>
  <si>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</si>
  <si>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</si>
  <si>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</si>
  <si>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</si>
  <si>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</si>
  <si>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</si>
  <si>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</si>
  <si>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</si>
  <si>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</si>
  <si>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</si>
  <si>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</si>
  <si>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</si>
  <si>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</si>
  <si>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</si>
  <si>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</si>
  <si>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</si>
  <si>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</si>
  <si>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</si>
  <si>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</si>
  <si>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</si>
  <si>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</si>
  <si>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</si>
  <si>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</si>
  <si>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</si>
  <si>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</si>
  <si>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</si>
  <si>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</si>
  <si>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</si>
  <si>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</si>
  <si>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</si>
  <si>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</si>
  <si>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</si>
  <si>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</si>
  <si>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</si>
  <si>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</si>
  <si>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</si>
  <si>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</si>
  <si>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</si>
  <si>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</si>
  <si>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</si>
  <si>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</si>
  <si>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</si>
  <si>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</si>
  <si>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</si>
  <si>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</si>
  <si>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</si>
  <si>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</si>
  <si>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</si>
  <si>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</si>
  <si>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</si>
  <si>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</si>
  <si>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</si>
  <si>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</si>
  <si>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</si>
  <si>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</si>
  <si>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</si>
  <si>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</si>
  <si>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</si>
  <si>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</si>
  <si>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</si>
  <si>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</si>
  <si>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</si>
  <si>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</si>
  <si>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</si>
  <si>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</si>
  <si>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</si>
  <si>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</si>
  <si>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</si>
  <si>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</si>
  <si>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</si>
  <si>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</si>
  <si>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</si>
  <si>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</si>
  <si>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</si>
  <si>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</si>
  <si>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</si>
  <si>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</si>
  <si>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</si>
  <si>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</si>
  <si>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</si>
  <si>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</si>
  <si>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</si>
  <si>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</si>
  <si>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</si>
  <si>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</si>
  <si>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</si>
  <si>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</si>
  <si>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</si>
  <si>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</si>
  <si>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</si>
  <si>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</si>
  <si>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</si>
  <si>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</si>
  <si>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</si>
  <si>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</si>
  <si>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</si>
  <si>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</si>
  <si>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</si>
  <si>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</si>
  <si>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</si>
  <si>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</si>
  <si>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</si>
  <si>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</si>
  <si>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</si>
  <si>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</si>
  <si>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</si>
  <si>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</si>
  <si>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</si>
  <si>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</si>
  <si>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</si>
  <si>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</si>
  <si>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</si>
  <si>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</si>
  <si>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</si>
  <si>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</si>
  <si>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</si>
  <si>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</si>
  <si>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</si>
  <si>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</si>
  <si>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</si>
  <si>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</si>
  <si>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</si>
  <si>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</si>
  <si>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</si>
  <si>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</si>
  <si>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</si>
  <si>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</si>
  <si>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</si>
  <si>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</si>
  <si>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</si>
  <si>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</si>
  <si>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</si>
  <si>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</si>
  <si>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</si>
  <si>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</si>
  <si>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</si>
  <si>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</si>
  <si>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</si>
  <si>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</si>
  <si>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</si>
  <si>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</si>
  <si>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</si>
  <si>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</si>
  <si>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</si>
  <si>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</si>
  <si>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</si>
  <si>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</si>
  <si>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</si>
  <si>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</si>
  <si>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</si>
  <si>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</si>
  <si>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</si>
  <si>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</si>
  <si>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</si>
  <si>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</si>
  <si>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</si>
  <si>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</si>
  <si>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</si>
  <si>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</si>
  <si>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</si>
  <si>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</si>
  <si>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</si>
  <si>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</si>
  <si>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</si>
  <si>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</si>
  <si>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</si>
  <si>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</si>
  <si>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</si>
  <si>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</si>
  <si>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</si>
  <si>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</si>
  <si>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</si>
  <si>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</si>
  <si>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</si>
  <si>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</si>
  <si>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</si>
  <si>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</si>
  <si>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</si>
  <si>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</si>
  <si>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</si>
  <si>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</si>
  <si>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</si>
  <si>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</si>
  <si>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</si>
  <si>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</si>
  <si>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</si>
  <si>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</si>
  <si>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</si>
  <si>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</si>
  <si>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</si>
  <si>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</si>
  <si>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</si>
  <si>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</si>
  <si>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</si>
  <si>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</si>
  <si>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</si>
  <si>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</si>
  <si>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</si>
  <si>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</si>
  <si>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</si>
  <si>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</si>
  <si>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</si>
  <si>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</si>
  <si>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</si>
  <si>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</si>
  <si>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</si>
  <si>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</si>
  <si>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</si>
  <si>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</si>
  <si>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</si>
  <si>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</si>
  <si>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</si>
  <si>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</si>
  <si>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</si>
  <si>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</si>
  <si>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</si>
  <si>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</si>
  <si>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</si>
  <si>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</si>
  <si>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</si>
  <si>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</si>
  <si>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</si>
  <si>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</si>
  <si>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</si>
  <si>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</si>
  <si>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</si>
  <si>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</si>
  <si>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</si>
  <si>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</si>
  <si>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</si>
  <si>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</si>
  <si>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</si>
  <si>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</si>
  <si>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</si>
  <si>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</si>
  <si>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</si>
  <si>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</si>
  <si>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</si>
  <si>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</si>
  <si>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</si>
  <si>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</si>
  <si>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</si>
  <si>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</si>
  <si>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</si>
  <si>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</si>
  <si>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</si>
  <si>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</si>
  <si>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</si>
  <si>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</si>
  <si>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</si>
  <si>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</si>
  <si>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</si>
  <si>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</si>
  <si>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</si>
  <si>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</si>
  <si>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</si>
  <si>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</si>
  <si>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</si>
  <si>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</si>
  <si>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</si>
  <si>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</si>
  <si>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</si>
  <si>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</si>
  <si>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</si>
  <si>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</si>
  <si>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</si>
  <si>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</si>
  <si>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</si>
  <si>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</si>
  <si>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</si>
  <si>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</si>
  <si>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</si>
  <si>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</si>
  <si>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</si>
  <si>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</si>
  <si>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</si>
  <si>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</si>
  <si>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</si>
  <si>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</si>
  <si>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</si>
  <si>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</si>
  <si>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</si>
  <si>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</si>
  <si>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</si>
  <si>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</si>
  <si>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</si>
  <si>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</si>
  <si>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</si>
  <si>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</si>
  <si>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</si>
  <si>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</si>
  <si>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</si>
  <si>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</si>
  <si>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</si>
  <si>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</si>
  <si>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</si>
  <si>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</si>
  <si>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</si>
  <si>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</si>
  <si>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</si>
  <si>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</si>
  <si>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</si>
  <si>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</si>
  <si>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</si>
  <si>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</si>
  <si>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</si>
  <si>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</si>
  <si>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</si>
  <si>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</si>
  <si>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</si>
  <si>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</si>
  <si>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</si>
  <si>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</si>
  <si>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</si>
  <si>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</si>
  <si>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</si>
  <si>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</si>
  <si>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</si>
  <si>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</si>
  <si>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</si>
  <si>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</si>
  <si>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</si>
  <si>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</si>
  <si>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</si>
  <si>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</si>
  <si>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</si>
  <si>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</si>
  <si>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</si>
  <si>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</si>
  <si>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</si>
  <si>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</si>
  <si>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</si>
  <si>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</si>
  <si>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</si>
  <si>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</si>
  <si>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</si>
  <si>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</si>
  <si>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</si>
  <si>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</si>
  <si>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</si>
  <si>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</si>
  <si>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</si>
  <si>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</si>
  <si>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</si>
  <si>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</si>
  <si>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</si>
  <si>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</si>
  <si>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</si>
  <si>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</si>
  <si>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</si>
  <si>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</si>
  <si>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</si>
  <si>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</si>
  <si>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</si>
  <si>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</si>
  <si>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</si>
  <si>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</si>
  <si>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</si>
  <si>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</si>
  <si>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</si>
  <si>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</si>
  <si>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</si>
  <si>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</si>
  <si>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</si>
  <si>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</si>
  <si>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</si>
  <si>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</si>
  <si>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</si>
  <si>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</si>
  <si>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</si>
  <si>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</si>
  <si>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</si>
  <si>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</si>
  <si>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</si>
  <si>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</si>
  <si>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</si>
  <si>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</si>
  <si>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</si>
  <si>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</si>
  <si>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</si>
  <si>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</si>
  <si>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</si>
  <si>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</si>
  <si>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</si>
  <si>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</si>
  <si>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</si>
  <si>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</si>
  <si>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</si>
  <si>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</si>
  <si>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</si>
  <si>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</si>
  <si>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</si>
  <si>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</si>
  <si>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</si>
  <si>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</si>
  <si>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</si>
  <si>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</si>
  <si>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</si>
  <si>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</si>
  <si>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</si>
  <si>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</si>
  <si>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</si>
  <si>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</si>
  <si>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</si>
  <si>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</si>
  <si>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</si>
  <si>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</si>
  <si>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</si>
  <si>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</si>
  <si>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</si>
  <si>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</si>
  <si>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</si>
  <si>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</si>
  <si>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</si>
  <si>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</si>
  <si>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</si>
  <si>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</si>
  <si>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</si>
  <si>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</si>
  <si>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</si>
  <si>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</si>
  <si>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</si>
  <si>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</si>
  <si>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</si>
  <si>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</si>
  <si>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</si>
  <si>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</si>
  <si>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</si>
  <si>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</si>
  <si>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</si>
  <si>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</si>
  <si>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</si>
  <si>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</si>
  <si>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</si>
  <si>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</si>
  <si>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</si>
  <si>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</si>
  <si>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</si>
  <si>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</si>
  <si>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</si>
  <si>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</si>
  <si>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</si>
  <si>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</si>
  <si>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</si>
  <si>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</si>
  <si>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</si>
  <si>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</si>
  <si>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</si>
  <si>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</si>
  <si>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</si>
  <si>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</si>
  <si>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</si>
  <si>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</si>
  <si>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</si>
  <si>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</si>
  <si>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</si>
  <si>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</si>
  <si>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</si>
  <si>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</si>
  <si>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</si>
  <si>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</si>
  <si>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</si>
  <si>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</si>
  <si>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</si>
  <si>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</si>
  <si>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</si>
  <si>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</si>
  <si>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</si>
  <si>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</si>
  <si>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</si>
  <si>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</si>
  <si>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</si>
  <si>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</si>
  <si>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</si>
  <si>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</si>
  <si>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</si>
  <si>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</si>
  <si>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</si>
  <si>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</si>
  <si>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</si>
  <si>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</si>
  <si>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</si>
  <si>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</si>
  <si>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</si>
  <si>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</si>
  <si>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</si>
  <si>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</si>
  <si>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</si>
  <si>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</si>
  <si>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</si>
  <si>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</si>
  <si>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</si>
  <si>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</si>
  <si>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</si>
  <si>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</si>
  <si>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</si>
  <si>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</si>
  <si>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</si>
  <si>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</si>
  <si>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</si>
  <si>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</si>
  <si>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</si>
  <si>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</si>
  <si>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</si>
  <si>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</si>
  <si>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</si>
  <si>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</si>
  <si>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</si>
  <si>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</si>
  <si>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</si>
  <si>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</si>
  <si>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</si>
  <si>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</si>
  <si>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</si>
  <si>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</si>
  <si>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</si>
  <si>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</si>
  <si>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</si>
  <si>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</si>
  <si>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</si>
  <si>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</si>
  <si>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</si>
  <si>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</si>
  <si>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</si>
  <si>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</si>
  <si>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</si>
  <si>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</si>
  <si>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</si>
  <si>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</si>
  <si>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</si>
  <si>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</si>
  <si>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</si>
  <si>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</si>
  <si>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</si>
  <si>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</si>
  <si>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</si>
  <si>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</si>
  <si>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</si>
  <si>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</si>
  <si>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</si>
  <si>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</si>
  <si>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</si>
  <si>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</si>
  <si>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</si>
  <si>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</si>
  <si>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</si>
  <si>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</si>
  <si>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</si>
  <si>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</si>
  <si>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</si>
  <si>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</si>
  <si>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</si>
  <si>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</si>
  <si>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</si>
  <si>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</si>
  <si>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</si>
  <si>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</si>
  <si>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</si>
  <si>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</si>
  <si>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</si>
  <si>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</si>
  <si>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</si>
  <si>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</si>
  <si>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</si>
  <si>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</si>
  <si>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</si>
  <si>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</si>
  <si>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</si>
  <si>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</si>
  <si>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</si>
  <si>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</si>
  <si>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</si>
  <si>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</si>
  <si>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</si>
  <si>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</si>
  <si>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</si>
  <si>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</si>
  <si>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</si>
  <si>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</si>
  <si>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</si>
  <si>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</si>
  <si>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</si>
  <si>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</si>
  <si>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</si>
  <si>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</si>
  <si>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</si>
  <si>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</si>
  <si>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</si>
  <si>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</si>
  <si>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</si>
  <si>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</si>
  <si>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</si>
  <si>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</si>
  <si>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</si>
  <si>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</si>
  <si>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</si>
  <si>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</si>
  <si>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</si>
  <si>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</si>
  <si>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</si>
  <si>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</si>
  <si>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</si>
  <si>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</si>
  <si>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</si>
  <si>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</si>
  <si>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</si>
  <si>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</si>
  <si>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</si>
  <si>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</si>
  <si>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</si>
  <si>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</si>
  <si>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</si>
  <si>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</si>
  <si>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</si>
  <si>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</si>
  <si>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</si>
  <si>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</si>
  <si>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</si>
  <si>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</si>
  <si>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</si>
  <si>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</si>
  <si>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</si>
  <si>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</si>
  <si>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</si>
  <si>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</si>
  <si>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</si>
  <si>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</si>
  <si>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</si>
  <si>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</si>
  <si>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</si>
  <si>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</si>
  <si>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</si>
  <si>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</si>
  <si>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</si>
  <si>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</si>
  <si>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</si>
  <si>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</si>
  <si>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</si>
  <si>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</si>
  <si>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</si>
  <si>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</si>
  <si>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</si>
  <si>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</si>
  <si>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</si>
  <si>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</si>
  <si>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</si>
  <si>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</si>
  <si>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</si>
  <si>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</si>
  <si>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</si>
  <si>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</si>
  <si>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</si>
  <si>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</si>
  <si>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</si>
  <si>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</si>
  <si>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</si>
  <si>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</si>
  <si>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</si>
  <si>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</si>
  <si>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</si>
  <si>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</si>
  <si>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</si>
  <si>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</si>
  <si>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</si>
  <si>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</si>
  <si>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</si>
  <si>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</si>
  <si>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</si>
  <si>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</si>
  <si>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</si>
  <si>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</si>
  <si>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</si>
  <si>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</si>
  <si>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</si>
  <si>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</si>
  <si>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</si>
  <si>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</si>
  <si>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</si>
  <si>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</si>
  <si>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</si>
  <si>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</si>
  <si>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</si>
  <si>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</si>
  <si>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</si>
  <si>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</si>
  <si>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</si>
  <si>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</si>
  <si>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</si>
  <si>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</si>
  <si>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</si>
  <si>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</si>
  <si>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</si>
  <si>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</si>
  <si>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</si>
  <si>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</si>
  <si>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</si>
  <si>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</si>
  <si>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</si>
  <si>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</si>
  <si>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</si>
  <si>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</si>
  <si>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</si>
  <si>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</si>
  <si>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</si>
  <si>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</si>
  <si>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</si>
  <si>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</si>
  <si>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</si>
  <si>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</si>
  <si>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</si>
  <si>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</si>
  <si>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</si>
  <si>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</si>
  <si>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</si>
  <si>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</si>
  <si>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</si>
  <si>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</si>
  <si>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</si>
  <si>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</si>
  <si>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</si>
  <si>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</si>
  <si>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</si>
  <si>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</si>
  <si>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</si>
  <si>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</si>
  <si>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</si>
  <si>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</si>
  <si>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</si>
  <si>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</si>
  <si>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</si>
  <si>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</si>
  <si>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</si>
  <si>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</si>
  <si>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</si>
  <si>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</si>
  <si>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</si>
  <si>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</si>
  <si>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</si>
  <si>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</si>
  <si>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</si>
  <si>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</si>
  <si>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</si>
  <si>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</si>
  <si>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</si>
  <si>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</si>
  <si>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</si>
  <si>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</si>
  <si>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</si>
  <si>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</si>
  <si>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</si>
  <si>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</si>
  <si>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</si>
  <si>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</si>
  <si>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</si>
  <si>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</si>
  <si>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</si>
  <si>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</si>
  <si>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</si>
  <si>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</si>
  <si>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</si>
  <si>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</si>
  <si>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</si>
  <si>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</si>
  <si>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</si>
  <si>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</si>
  <si>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</si>
  <si>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</si>
  <si>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</si>
  <si>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</si>
  <si>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</si>
  <si>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</si>
  <si>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</si>
  <si>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</si>
  <si>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</si>
  <si>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</si>
  <si>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</si>
  <si>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</si>
  <si>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</si>
  <si>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</si>
  <si>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</si>
  <si>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</si>
  <si>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</si>
  <si>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</si>
  <si>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</si>
  <si>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</si>
  <si>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</si>
  <si>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</si>
  <si>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</si>
  <si>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</si>
  <si>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</si>
  <si>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</si>
  <si>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</si>
  <si>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</si>
  <si>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</si>
  <si>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</si>
  <si>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</si>
  <si>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</si>
  <si>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</si>
  <si>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</si>
  <si>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</si>
  <si>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</si>
  <si>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</si>
  <si>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</si>
  <si>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</si>
  <si>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</si>
  <si>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</si>
  <si>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</si>
  <si>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</si>
  <si>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</si>
  <si>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</si>
  <si>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</si>
  <si>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</si>
  <si>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</si>
  <si>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</si>
  <si>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</si>
  <si>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</si>
  <si>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</si>
  <si>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</si>
  <si>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</si>
  <si>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</si>
  <si>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</si>
  <si>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</si>
  <si>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</si>
  <si>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</si>
  <si>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</si>
  <si>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</si>
  <si>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</si>
  <si>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</si>
  <si>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</si>
  <si>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</si>
  <si>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</si>
  <si>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</si>
  <si>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</si>
  <si>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</si>
  <si>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</si>
  <si>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</si>
  <si>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</si>
  <si>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</si>
  <si>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</si>
  <si>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</si>
  <si>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</si>
  <si>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</si>
  <si>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</si>
  <si>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</si>
  <si>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</si>
  <si>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</si>
  <si>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</si>
  <si>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</si>
  <si>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</si>
  <si>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</si>
  <si>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</si>
  <si>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</si>
  <si>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</si>
  <si>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</si>
  <si>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</si>
  <si>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</si>
  <si>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</si>
  <si>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</si>
  <si>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</si>
  <si>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</si>
  <si>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</si>
  <si>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</si>
  <si>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</si>
  <si>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</si>
  <si>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</si>
  <si>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</si>
  <si>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</si>
  <si>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</si>
  <si>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</si>
  <si>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</si>
  <si>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</si>
  <si>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</si>
  <si>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</si>
  <si>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</si>
  <si>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</si>
  <si>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</si>
  <si>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</si>
  <si>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</si>
  <si>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</si>
  <si>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</si>
  <si>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</si>
  <si>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</si>
  <si>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</si>
  <si>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</si>
  <si>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</si>
  <si>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</si>
  <si>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</si>
  <si>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</si>
  <si>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</si>
  <si>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</si>
  <si>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</si>
  <si>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</si>
  <si>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</si>
  <si>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</si>
  <si>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</si>
  <si>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</si>
  <si>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</si>
  <si>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</si>
  <si>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</si>
  <si>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</si>
  <si>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</si>
  <si>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</si>
  <si>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</si>
  <si>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</si>
  <si>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</si>
  <si>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</si>
  <si>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</si>
  <si>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</si>
  <si>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</si>
  <si>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</si>
  <si>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</si>
  <si>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</si>
  <si>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</si>
  <si>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</si>
  <si>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</si>
  <si>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</si>
  <si>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</si>
  <si>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</si>
  <si>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</si>
  <si>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</si>
  <si>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</si>
  <si>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</si>
  <si>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</si>
  <si>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</si>
  <si>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</si>
  <si>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</si>
  <si>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</si>
  <si>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</si>
  <si>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</si>
  <si>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</si>
  <si>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</si>
  <si>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</si>
  <si>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</si>
  <si>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</si>
  <si>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</si>
  <si>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</si>
  <si>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</si>
  <si>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</si>
  <si>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</si>
  <si>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</si>
  <si>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</si>
  <si>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</si>
  <si>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</si>
  <si>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</si>
  <si>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</si>
  <si>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</si>
  <si>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</si>
  <si>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</si>
  <si>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</si>
  <si>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</si>
  <si>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</si>
  <si>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</si>
  <si>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</si>
  <si>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</si>
  <si>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</si>
  <si>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</si>
  <si>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</si>
  <si>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</si>
  <si>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</si>
  <si>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</si>
  <si>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</si>
  <si>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</si>
  <si>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</si>
  <si>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</si>
  <si>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</si>
  <si>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</si>
  <si>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</si>
  <si>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</si>
  <si>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</si>
  <si>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</si>
  <si>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</si>
  <si>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</si>
  <si>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</si>
  <si>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</si>
  <si>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</si>
  <si>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</si>
  <si>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</si>
  <si>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</si>
  <si>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</si>
  <si>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</si>
  <si>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</si>
  <si>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</si>
  <si>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</si>
  <si>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</si>
  <si>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</si>
  <si>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</si>
  <si>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</si>
  <si>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</si>
  <si>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</si>
  <si>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</si>
  <si>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</si>
  <si>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</si>
  <si>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</si>
  <si>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</si>
  <si>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</si>
  <si>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</si>
  <si>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</si>
  <si>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</si>
  <si>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</si>
  <si>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</si>
  <si>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</si>
  <si>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</si>
  <si>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</si>
  <si>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</si>
  <si>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</si>
  <si>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</si>
  <si>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</si>
  <si>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</si>
  <si>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</si>
  <si>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</si>
  <si>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</si>
  <si>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</si>
  <si>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</si>
  <si>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</si>
  <si>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</si>
  <si>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</si>
  <si>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</si>
  <si>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</si>
  <si>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</si>
  <si>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</si>
  <si>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</si>
  <si>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</si>
  <si>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</si>
  <si>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</si>
  <si>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</si>
  <si>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</si>
  <si>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</si>
  <si>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</si>
  <si>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</si>
  <si>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</si>
  <si>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</si>
  <si>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</si>
  <si>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</si>
  <si>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</si>
  <si>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</si>
  <si>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</si>
  <si>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</si>
  <si>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</si>
  <si>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</si>
  <si>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</si>
  <si>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</si>
  <si>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</si>
  <si>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</si>
  <si>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</si>
  <si>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</si>
  <si>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</si>
  <si>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</si>
  <si>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</si>
  <si>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</si>
  <si>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</si>
  <si>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</si>
  <si>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</si>
  <si>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</si>
  <si>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</si>
  <si>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</si>
  <si>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</si>
  <si>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</si>
  <si>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</si>
  <si>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</si>
  <si>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</si>
  <si>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</si>
  <si>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</si>
  <si>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</si>
  <si>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</si>
  <si>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</si>
  <si>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</si>
  <si>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</si>
  <si>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</si>
  <si>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</si>
  <si>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</si>
  <si>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</si>
  <si>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</si>
  <si>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</si>
  <si>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</si>
  <si>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</si>
  <si>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</si>
  <si>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</si>
  <si>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</si>
  <si>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</si>
  <si>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</si>
  <si>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</si>
  <si>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</si>
  <si>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</si>
  <si>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</si>
  <si>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</si>
  <si>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</si>
  <si>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</si>
  <si>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</si>
  <si>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</si>
  <si>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</si>
  <si>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</si>
  <si>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</si>
  <si>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</si>
  <si>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</si>
  <si>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</si>
  <si>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</si>
  <si>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</si>
  <si>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</si>
  <si>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</si>
  <si>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</si>
  <si>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</si>
  <si>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</si>
  <si>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</si>
  <si>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</si>
  <si>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</si>
  <si>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</si>
  <si>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</si>
  <si>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</si>
  <si>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</si>
  <si>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</si>
  <si>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</si>
  <si>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</si>
  <si>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</si>
  <si>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</si>
  <si>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</si>
  <si>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</si>
  <si>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</si>
  <si>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</si>
  <si>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</si>
  <si>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</si>
  <si>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</si>
  <si>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</si>
  <si>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</si>
  <si>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</si>
  <si>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</si>
  <si>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</si>
  <si>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</si>
  <si>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</si>
  <si>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</si>
  <si>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</si>
  <si>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</si>
  <si>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</si>
  <si>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</si>
  <si>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</si>
  <si>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</si>
  <si>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</si>
  <si>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</si>
  <si>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</si>
  <si>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</si>
  <si>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</si>
  <si>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</si>
  <si>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</si>
  <si>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</si>
  <si>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</si>
  <si>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</si>
  <si>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</si>
  <si>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</si>
  <si>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</si>
  <si>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</si>
  <si>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</si>
  <si>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</si>
  <si>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</si>
  <si>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</si>
  <si>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</si>
  <si>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</si>
  <si>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</si>
  <si>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</si>
  <si>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</si>
  <si>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</si>
  <si>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</si>
  <si>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</si>
  <si>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</si>
  <si>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</si>
  <si>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</si>
  <si>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</si>
  <si>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</si>
  <si>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</si>
  <si>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</si>
  <si>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</si>
  <si>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</si>
  <si>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</si>
  <si>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</si>
  <si>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</si>
  <si>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</si>
  <si>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</si>
  <si>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</si>
  <si>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</si>
  <si>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</si>
  <si>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</si>
  <si>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</si>
  <si>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</si>
  <si>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</si>
  <si>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</si>
  <si>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</si>
  <si>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</si>
  <si>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</si>
  <si>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</si>
  <si>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</si>
  <si>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</si>
  <si>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</si>
  <si>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</si>
  <si>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</si>
  <si>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</si>
  <si>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</si>
  <si>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</si>
  <si>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</si>
  <si>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</si>
  <si>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</si>
  <si>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</si>
  <si>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</si>
  <si>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</si>
  <si>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</si>
  <si>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</si>
  <si>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</si>
  <si>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</si>
  <si>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</si>
  <si>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</si>
  <si>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</si>
  <si>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</si>
  <si>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</si>
  <si>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</si>
  <si>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</si>
  <si>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</si>
  <si>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</si>
  <si>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</si>
  <si>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</si>
  <si>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</si>
  <si>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</si>
  <si>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</si>
  <si>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</si>
  <si>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</si>
  <si>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</si>
  <si>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</si>
  <si>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</si>
  <si>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</si>
  <si>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</si>
  <si>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</si>
  <si>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</si>
  <si>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</si>
  <si>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</si>
  <si>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</si>
  <si>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</si>
  <si>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</si>
  <si>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</si>
  <si>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</si>
  <si>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</si>
  <si>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</si>
  <si>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</si>
  <si>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</si>
  <si>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</si>
  <si>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</si>
  <si>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</si>
  <si>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</si>
  <si>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</si>
  <si>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</si>
  <si>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</si>
  <si>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</si>
  <si>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</si>
  <si>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</si>
  <si>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</si>
  <si>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</si>
  <si>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</si>
  <si>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</si>
  <si>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</si>
  <si>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</si>
  <si>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</si>
  <si>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</si>
  <si>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</si>
  <si>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</si>
  <si>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</si>
  <si>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</si>
  <si>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</si>
  <si>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</si>
  <si>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</si>
  <si>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</si>
  <si>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</si>
  <si>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</si>
  <si>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</si>
  <si>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</si>
  <si>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</si>
  <si>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</si>
  <si>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</si>
  <si>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</si>
  <si>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</si>
  <si>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</si>
  <si>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</si>
  <si>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</si>
  <si>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</si>
  <si>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</si>
  <si>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</si>
  <si>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</si>
  <si>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</si>
  <si>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</si>
  <si>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</si>
  <si>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</si>
  <si>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</si>
  <si>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</si>
  <si>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</si>
  <si>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</si>
  <si>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</si>
  <si>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</si>
  <si>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</si>
  <si>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</si>
  <si>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</si>
  <si>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</si>
  <si>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</si>
  <si>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</si>
  <si>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</si>
  <si>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</si>
  <si>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</si>
  <si>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</si>
  <si>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</si>
  <si>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</si>
  <si>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</si>
  <si>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</si>
  <si>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</si>
  <si>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</si>
  <si>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</si>
  <si>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</si>
  <si>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</si>
  <si>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</si>
  <si>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</si>
  <si>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</si>
  <si>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</si>
  <si>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</si>
  <si>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</si>
  <si>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</si>
  <si>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</si>
  <si>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</si>
  <si>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</si>
  <si>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</si>
  <si>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</si>
  <si>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</si>
  <si>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</si>
  <si>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</si>
  <si>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</si>
  <si>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</si>
  <si>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</si>
  <si>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</si>
  <si>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</si>
  <si>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</si>
  <si>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</si>
  <si>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</si>
  <si>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</si>
  <si>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</si>
  <si>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</si>
  <si>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</si>
  <si>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</si>
  <si>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</si>
  <si>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</si>
  <si>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</si>
  <si>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</si>
  <si>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</si>
  <si>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</si>
  <si>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</si>
  <si>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</si>
  <si>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</si>
  <si>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</si>
  <si>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</si>
  <si>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</si>
  <si>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</si>
  <si>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</si>
  <si>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</si>
  <si>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</si>
  <si>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</si>
  <si>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</si>
  <si>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</si>
  <si>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</si>
  <si>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</si>
  <si>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</si>
  <si>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</si>
  <si>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</si>
  <si>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</si>
  <si>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</si>
  <si>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</si>
  <si>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</si>
  <si>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</si>
  <si>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</si>
  <si>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</si>
  <si>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</si>
  <si>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</si>
  <si>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</si>
  <si>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</si>
  <si>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</si>
  <si>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</si>
  <si>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</si>
  <si>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</si>
  <si>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</si>
  <si>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</si>
  <si>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</si>
  <si>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</si>
  <si>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</si>
  <si>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</si>
  <si>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</si>
  <si>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</si>
  <si>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</si>
  <si>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</si>
  <si>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</si>
  <si>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</si>
  <si>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</si>
  <si>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</si>
  <si>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</si>
  <si>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</si>
  <si>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</si>
  <si>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</si>
  <si>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</si>
  <si>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</si>
  <si>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</si>
  <si>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</si>
  <si>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</si>
  <si>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</si>
  <si>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</si>
  <si>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</si>
  <si>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</si>
  <si>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</si>
  <si>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</si>
  <si>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</si>
  <si>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</si>
  <si>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</si>
  <si>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</si>
  <si>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</si>
  <si>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</si>
  <si>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</si>
  <si>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</si>
  <si>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</si>
  <si>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</si>
  <si>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</si>
  <si>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</si>
  <si>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</si>
  <si>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</si>
  <si>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</si>
  <si>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</si>
  <si>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</si>
  <si>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</si>
  <si>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</si>
  <si>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</si>
  <si>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</si>
  <si>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</si>
  <si>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</si>
  <si>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</si>
  <si>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</si>
  <si>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</si>
  <si>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</si>
  <si>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</si>
  <si>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</si>
  <si>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</si>
  <si>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</si>
  <si>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</si>
  <si>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</si>
  <si>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</si>
  <si>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</si>
  <si>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</si>
  <si>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</si>
  <si>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</si>
  <si>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</si>
  <si>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</si>
  <si>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</si>
  <si>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</si>
  <si>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</si>
  <si>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</si>
  <si>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</si>
  <si>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</si>
  <si>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</si>
  <si>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</si>
  <si>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</si>
  <si>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</si>
  <si>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</si>
  <si>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</si>
  <si>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</si>
  <si>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</si>
  <si>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</si>
  <si>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</si>
  <si>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</si>
  <si>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</si>
  <si>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</si>
  <si>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</si>
  <si>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</si>
  <si>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</si>
  <si>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</si>
  <si>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</si>
  <si>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</si>
  <si>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</si>
  <si>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</si>
  <si>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</si>
  <si>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</si>
  <si>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</si>
  <si>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</si>
  <si>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</si>
  <si>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</si>
  <si>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</si>
  <si>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</si>
  <si>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</si>
  <si>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</si>
  <si>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</si>
  <si>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</si>
  <si>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</si>
  <si>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</si>
  <si>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</si>
  <si>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</si>
  <si>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</si>
  <si>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</si>
  <si>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</si>
  <si>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</si>
  <si>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</si>
  <si>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</si>
  <si>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</si>
  <si>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</si>
  <si>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</si>
  <si>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</si>
  <si>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</si>
  <si>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</si>
  <si>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</si>
  <si>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</si>
  <si>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</si>
  <si>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</si>
  <si>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</si>
  <si>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</si>
  <si>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</si>
  <si>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</si>
  <si>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</si>
  <si>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</si>
  <si>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</si>
  <si>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</si>
  <si>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</si>
  <si>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</si>
  <si>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</si>
  <si>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</si>
  <si>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</si>
  <si>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</si>
  <si>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</si>
  <si>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</si>
  <si>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</si>
  <si>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</si>
  <si>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</si>
  <si>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</si>
  <si>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</si>
  <si>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</si>
  <si>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</si>
  <si>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</si>
  <si>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</si>
  <si>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</si>
  <si>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</si>
  <si>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</si>
  <si>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</si>
  <si>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</si>
  <si>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</si>
  <si>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</si>
  <si>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</si>
  <si>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</si>
  <si>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</si>
  <si>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</si>
  <si>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</si>
  <si>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</si>
  <si>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</si>
  <si>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</si>
  <si>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</si>
  <si>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</si>
  <si>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</si>
  <si>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</si>
  <si>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</si>
  <si>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</si>
  <si>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</si>
  <si>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</si>
  <si>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</si>
  <si>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</si>
  <si>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</si>
  <si>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</si>
  <si>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</si>
  <si>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</si>
  <si>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</si>
  <si>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</si>
  <si>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</si>
  <si>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</si>
  <si>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</si>
  <si>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</si>
  <si>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</si>
  <si>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</si>
  <si>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</si>
  <si>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</si>
  <si>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</si>
  <si>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</si>
  <si>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</si>
  <si>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</si>
  <si>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</si>
  <si>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</si>
  <si>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</si>
  <si>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</si>
  <si>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</si>
  <si>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</si>
  <si>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</si>
  <si>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</si>
  <si>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</si>
  <si>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</si>
  <si>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</si>
  <si>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</si>
  <si>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</si>
  <si>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</si>
  <si>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</si>
  <si>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</si>
  <si>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</si>
  <si>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</si>
  <si>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</si>
  <si>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</si>
  <si>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</si>
  <si>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</si>
  <si>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</si>
  <si>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</si>
  <si>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</si>
  <si>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</si>
  <si>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</si>
  <si>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</si>
  <si>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</si>
  <si>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</si>
  <si>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</si>
  <si>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</si>
  <si>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</si>
  <si>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</si>
  <si>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</si>
  <si>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</si>
  <si>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</si>
  <si>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</si>
  <si>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</si>
  <si>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</si>
  <si>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</si>
  <si>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</si>
  <si>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</si>
  <si>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</si>
  <si>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</si>
  <si>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</si>
  <si>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</si>
  <si>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</si>
  <si>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</si>
  <si>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</si>
  <si>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</si>
  <si>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</si>
  <si>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</si>
  <si>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</si>
  <si>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</si>
  <si>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</si>
  <si>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</si>
  <si>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</si>
  <si>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</si>
  <si>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</si>
  <si>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</si>
  <si>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</si>
  <si>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</si>
  <si>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</si>
  <si>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</si>
  <si>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</si>
  <si>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</si>
  <si>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</si>
  <si>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</si>
  <si>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</si>
  <si>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</si>
  <si>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</si>
  <si>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</si>
  <si>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</si>
  <si>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</si>
  <si>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</si>
  <si>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</si>
  <si>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</si>
  <si>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</si>
  <si>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</si>
  <si>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</si>
  <si>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</si>
  <si>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</si>
  <si>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</si>
  <si>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</si>
  <si>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</si>
  <si>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</si>
  <si>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</si>
  <si>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</si>
  <si>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</si>
  <si>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</si>
  <si>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</si>
  <si>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</si>
  <si>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</si>
  <si>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</si>
  <si>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</si>
  <si>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</si>
  <si>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</si>
  <si>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</si>
  <si>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</si>
  <si>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</si>
  <si>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</si>
  <si>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</si>
  <si>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</si>
  <si>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</si>
  <si>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</si>
  <si>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</si>
  <si>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</si>
  <si>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</si>
  <si>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</si>
  <si>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</si>
  <si>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</si>
  <si>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</si>
  <si>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</si>
  <si>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</si>
  <si>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</si>
  <si>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</si>
  <si>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</si>
  <si>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</si>
  <si>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</si>
  <si>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</si>
  <si>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</si>
  <si>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</si>
  <si>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</si>
  <si>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</si>
  <si>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</si>
  <si>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</si>
  <si>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</si>
  <si>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</si>
  <si>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</si>
  <si>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</si>
  <si>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</si>
  <si>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</si>
  <si>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</si>
  <si>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</si>
  <si>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</si>
  <si>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</si>
  <si>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</si>
  <si>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</si>
  <si>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</si>
  <si>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</si>
  <si>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</si>
  <si>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</si>
  <si>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</si>
  <si>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</si>
  <si>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</si>
  <si>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</si>
  <si>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</si>
  <si>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</si>
  <si>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</si>
  <si>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</si>
  <si>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</si>
  <si>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</si>
  <si>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</si>
  <si>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</si>
  <si>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</si>
  <si>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</si>
  <si>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</si>
  <si>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</si>
  <si>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</si>
  <si>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</si>
  <si>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</si>
  <si>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</si>
  <si>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</si>
  <si>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</si>
  <si>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</si>
  <si>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</si>
  <si>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</si>
  <si>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</si>
  <si>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</si>
  <si>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</si>
  <si>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</si>
  <si>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</si>
  <si>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</si>
  <si>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</si>
  <si>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</si>
  <si>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</si>
  <si>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</si>
  <si>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</si>
  <si>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</si>
  <si>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</si>
  <si>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</si>
  <si>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</si>
  <si>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</si>
  <si>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</si>
  <si>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</si>
  <si>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</si>
  <si>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</si>
  <si>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</si>
  <si>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</si>
  <si>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</si>
  <si>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</si>
  <si>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</si>
  <si>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</si>
  <si>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</si>
  <si>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</si>
  <si>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</si>
  <si>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</si>
  <si>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</si>
  <si>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</si>
  <si>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</si>
  <si>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</si>
  <si>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</si>
  <si>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</si>
  <si>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</si>
  <si>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</si>
  <si>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</si>
  <si>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</si>
  <si>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</si>
  <si>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</si>
  <si>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</si>
  <si>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</si>
  <si>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</si>
  <si>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</si>
  <si>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</si>
  <si>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</si>
  <si>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</si>
  <si>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</si>
  <si>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</si>
  <si>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</si>
  <si>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</si>
  <si>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</si>
  <si>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</si>
  <si>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</si>
  <si>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</si>
  <si>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</si>
  <si>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</si>
  <si>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</si>
  <si>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</si>
  <si>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</si>
  <si>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</si>
  <si>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</si>
  <si>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</si>
  <si>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</si>
  <si>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</si>
  <si>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</si>
  <si>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</si>
  <si>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</si>
  <si>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</si>
  <si>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</si>
  <si>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</si>
  <si>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</si>
  <si>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</si>
  <si>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</si>
  <si>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</si>
  <si>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</si>
  <si>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</si>
  <si>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</si>
  <si>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</si>
  <si>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</si>
  <si>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</si>
  <si>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</si>
  <si>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</si>
  <si>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</si>
  <si>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</si>
  <si>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</si>
  <si>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</si>
  <si>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</si>
  <si>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</si>
  <si>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</si>
  <si>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</si>
  <si>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</si>
  <si>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</si>
  <si>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</si>
  <si>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</si>
  <si>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</si>
  <si>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</si>
  <si>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</si>
  <si>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</si>
  <si>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</si>
  <si>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</si>
  <si>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</si>
  <si>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</si>
  <si>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</si>
  <si>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</si>
  <si>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</si>
  <si>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</si>
  <si>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</si>
  <si>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</si>
  <si>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</si>
  <si>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</si>
  <si>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</si>
  <si>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</si>
  <si>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</si>
  <si>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</si>
  <si>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</si>
  <si>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</si>
  <si>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</si>
  <si>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</si>
  <si>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</si>
  <si>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</si>
  <si>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</si>
  <si>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</si>
  <si>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</si>
  <si>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</si>
  <si>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</si>
  <si>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</si>
  <si>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</si>
  <si>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</si>
  <si>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</si>
  <si>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</si>
  <si>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</si>
  <si>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</si>
  <si>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</si>
  <si>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</si>
  <si>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</si>
  <si>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</si>
  <si>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</si>
  <si>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</si>
  <si>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</si>
  <si>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</si>
  <si>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</si>
  <si>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</si>
  <si>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</si>
  <si>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</si>
  <si>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</si>
  <si>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</si>
  <si>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</si>
  <si>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</si>
  <si>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</si>
  <si>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</si>
  <si>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</si>
  <si>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</si>
  <si>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</si>
  <si>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</si>
  <si>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</si>
  <si>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</si>
  <si>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</si>
  <si>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</si>
  <si>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</si>
  <si>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</si>
  <si>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</si>
  <si>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</si>
  <si>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</si>
  <si>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</si>
  <si>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</si>
  <si>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</si>
  <si>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</si>
  <si>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</si>
  <si>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</si>
  <si>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</si>
  <si>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</si>
  <si>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</si>
  <si>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</si>
  <si>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</si>
  <si>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</si>
  <si>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</si>
  <si>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</si>
  <si>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</si>
  <si>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</si>
  <si>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</si>
  <si>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</si>
  <si>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</si>
  <si>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</si>
  <si>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</si>
  <si>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</si>
  <si>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</si>
  <si>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</si>
  <si>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</si>
  <si>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</si>
  <si>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</si>
  <si>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</si>
  <si>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</si>
  <si>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</si>
  <si>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</si>
  <si>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</si>
  <si>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</si>
  <si>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</si>
  <si>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</si>
  <si>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</si>
  <si>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</si>
  <si>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</si>
  <si>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</si>
  <si>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</si>
  <si>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</si>
  <si>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</si>
  <si>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</si>
  <si>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</si>
  <si>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</si>
  <si>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</si>
  <si>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</si>
  <si>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</si>
  <si>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</si>
  <si>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</si>
  <si>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</si>
  <si>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</si>
  <si>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</si>
  <si>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</si>
  <si>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</si>
  <si>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</si>
  <si>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</si>
  <si>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</si>
  <si>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</si>
  <si>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</si>
  <si>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</si>
  <si>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</si>
  <si>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</si>
  <si>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</si>
  <si>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</si>
  <si>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</si>
  <si>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</si>
  <si>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</si>
  <si>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</si>
  <si>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</si>
  <si>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</si>
  <si>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</si>
  <si>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</si>
  <si>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</si>
  <si>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</si>
  <si>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</si>
  <si>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</si>
  <si>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</si>
  <si>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</si>
  <si>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</si>
  <si>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</si>
  <si>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</si>
  <si>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</si>
  <si>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</si>
  <si>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</si>
  <si>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</si>
  <si>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</si>
  <si>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</si>
  <si>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</si>
  <si>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</si>
  <si>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</si>
  <si>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</si>
  <si>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</si>
  <si>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</si>
  <si>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</si>
  <si>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</si>
  <si>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</si>
  <si>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</si>
  <si>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</si>
  <si>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</si>
  <si>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</si>
  <si>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</si>
  <si>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</si>
  <si>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</si>
  <si>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</si>
  <si>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</si>
  <si>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</si>
  <si>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</si>
  <si>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</si>
  <si>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</si>
  <si>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</si>
  <si>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</si>
  <si>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</si>
  <si>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</si>
  <si>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</si>
  <si>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</si>
  <si>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</si>
  <si>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</si>
  <si>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</si>
  <si>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</si>
  <si>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</si>
  <si>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</si>
  <si>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</si>
  <si>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</si>
  <si>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</si>
  <si>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</si>
  <si>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</si>
  <si>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</si>
  <si>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</si>
  <si>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</si>
  <si>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</si>
  <si>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</si>
  <si>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</si>
  <si>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</si>
  <si>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</si>
  <si>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</si>
  <si>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</si>
  <si>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</si>
  <si>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</si>
  <si>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</si>
  <si>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</si>
  <si>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</si>
  <si>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</si>
  <si>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</si>
  <si>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</si>
  <si>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</si>
  <si>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</si>
  <si>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</si>
  <si>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</si>
  <si>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</si>
  <si>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</si>
  <si>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</si>
  <si>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</si>
  <si>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</si>
  <si>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</si>
  <si>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</si>
  <si>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</si>
  <si>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</si>
  <si>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</si>
  <si>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</si>
  <si>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</si>
  <si>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</si>
  <si>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</si>
  <si>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</si>
  <si>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</si>
  <si>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</si>
  <si>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</si>
  <si>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</si>
  <si>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</si>
  <si>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</si>
  <si>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</si>
  <si>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</si>
  <si>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</si>
  <si>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</si>
  <si>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</si>
  <si>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</si>
  <si>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</si>
  <si>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</si>
  <si>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</si>
  <si>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</si>
  <si>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</si>
  <si>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</si>
  <si>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</si>
  <si>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</si>
  <si>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</si>
  <si>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</si>
  <si>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</si>
  <si>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</si>
  <si>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</si>
  <si>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</si>
  <si>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</si>
  <si>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</si>
  <si>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</si>
  <si>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</si>
  <si>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</si>
  <si>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</si>
  <si>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</si>
  <si>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</si>
  <si>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</si>
  <si>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</si>
  <si>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</si>
  <si>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</si>
  <si>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</si>
  <si>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</si>
  <si>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</si>
  <si>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</si>
  <si>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</si>
  <si>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</si>
  <si>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</si>
  <si>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</si>
  <si>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</si>
  <si>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</si>
  <si>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</si>
  <si>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</si>
  <si>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</si>
  <si>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</si>
  <si>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</si>
  <si>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</si>
  <si>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</si>
  <si>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</si>
  <si>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</si>
  <si>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</si>
  <si>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</si>
  <si>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</si>
  <si>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</si>
  <si>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</si>
  <si>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</si>
  <si>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</si>
  <si>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</si>
  <si>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</si>
  <si>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</si>
  <si>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</si>
  <si>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</si>
  <si>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</si>
  <si>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</si>
  <si>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</si>
  <si>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</si>
  <si>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</si>
  <si>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</si>
  <si>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</si>
  <si>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</si>
  <si>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</si>
  <si>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</si>
  <si>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</si>
  <si>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</si>
  <si>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</si>
  <si>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</si>
  <si>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</si>
  <si>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</si>
  <si>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</si>
  <si>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</si>
  <si>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</si>
  <si>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</si>
  <si>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</si>
  <si>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</si>
  <si>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</si>
  <si>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</si>
  <si>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</si>
  <si>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</si>
  <si>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</si>
  <si>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</si>
  <si>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</si>
  <si>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</si>
  <si>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</si>
  <si>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</si>
  <si>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</si>
  <si>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</si>
  <si>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</si>
  <si>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</si>
  <si>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</si>
  <si>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</si>
  <si>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</si>
  <si>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</si>
  <si>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</si>
  <si>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</si>
  <si>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</si>
  <si>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</si>
  <si>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</si>
  <si>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</si>
  <si>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</si>
  <si>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</si>
  <si>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</si>
  <si>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</si>
  <si>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</si>
  <si>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</si>
  <si>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</si>
  <si>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</si>
  <si>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</si>
  <si>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</si>
  <si>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</si>
  <si>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</si>
  <si>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</si>
  <si>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</si>
  <si>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</si>
  <si>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</si>
  <si>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</si>
  <si>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</si>
  <si>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</si>
  <si>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</si>
  <si>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</si>
  <si>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</si>
  <si>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</si>
  <si>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</si>
  <si>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</si>
  <si>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</si>
  <si>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</si>
  <si>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</si>
  <si>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</si>
  <si>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</si>
  <si>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</si>
  <si>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</si>
  <si>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</si>
  <si>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</si>
  <si>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</si>
  <si>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</si>
  <si>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</si>
  <si>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</si>
  <si>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</si>
  <si>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</si>
  <si>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</si>
  <si>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</si>
  <si>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</si>
  <si>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</si>
  <si>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</si>
  <si>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</si>
  <si>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</si>
  <si>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</si>
  <si>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</si>
  <si>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</si>
  <si>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</si>
  <si>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</si>
  <si>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</si>
  <si>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</si>
  <si>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</si>
  <si>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</si>
  <si>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</si>
  <si>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</si>
  <si>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</si>
  <si>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</si>
  <si>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</si>
  <si>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</si>
  <si>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</si>
  <si>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</si>
  <si>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</si>
  <si>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</si>
  <si>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</si>
  <si>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</si>
  <si>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</si>
  <si>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</si>
  <si>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</si>
  <si>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</si>
  <si>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</si>
  <si>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</si>
  <si>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</si>
  <si>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</si>
  <si>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</si>
  <si>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</si>
  <si>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</si>
  <si>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</si>
  <si>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</si>
  <si>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</si>
  <si>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</si>
  <si>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</si>
  <si>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</si>
  <si>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</si>
  <si>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</si>
  <si>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</si>
  <si>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</si>
  <si>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</si>
  <si>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</si>
  <si>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</si>
  <si>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</si>
  <si>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</si>
  <si>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</si>
  <si>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</si>
  <si>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</si>
  <si>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</si>
  <si>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</si>
  <si>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</si>
  <si>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</si>
  <si>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</si>
  <si>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</si>
  <si>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</si>
  <si>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</si>
  <si>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</si>
  <si>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</si>
  <si>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</si>
  <si>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</si>
  <si>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</si>
  <si>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</si>
  <si>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</si>
  <si>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</si>
  <si>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</si>
  <si>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</si>
  <si>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</si>
  <si>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</si>
  <si>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</si>
  <si>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</si>
  <si>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</si>
  <si>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</si>
  <si>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</si>
  <si>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</si>
  <si>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</si>
  <si>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</si>
  <si>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</si>
  <si>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</si>
  <si>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</si>
  <si>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</si>
  <si>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</si>
  <si>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</si>
  <si>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</si>
  <si>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</si>
  <si>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</si>
  <si>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</si>
  <si>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</si>
  <si>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</si>
  <si>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</si>
  <si>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</si>
  <si>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</si>
  <si>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</si>
  <si>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</si>
  <si>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</si>
  <si>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</si>
  <si>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</si>
  <si>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</si>
  <si>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</si>
  <si>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</si>
  <si>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</si>
  <si>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</si>
  <si>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</si>
  <si>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</si>
  <si>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</si>
  <si>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</si>
  <si>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</si>
  <si>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</si>
  <si>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</si>
  <si>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</si>
  <si>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</si>
  <si>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</si>
  <si>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</si>
  <si>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</si>
  <si>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</si>
  <si>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</si>
  <si>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</si>
  <si>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</si>
  <si>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</si>
  <si>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</si>
  <si>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</si>
  <si>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</si>
  <si>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</si>
  <si>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</si>
  <si>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</si>
  <si>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</si>
  <si>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</si>
  <si>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</si>
  <si>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</si>
  <si>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</si>
  <si>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</si>
  <si>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</si>
  <si>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</si>
  <si>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</si>
  <si>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</si>
  <si>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</si>
  <si>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</si>
  <si>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</si>
  <si>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</si>
  <si>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</si>
  <si>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</si>
  <si>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</si>
  <si>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</si>
  <si>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</si>
  <si>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</si>
  <si>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</si>
  <si>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</si>
  <si>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</si>
  <si>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</si>
  <si>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</si>
  <si>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</si>
  <si>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</si>
  <si>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</si>
  <si>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</si>
  <si>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</si>
  <si>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</si>
  <si>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</si>
  <si>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</si>
  <si>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</si>
  <si>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</si>
  <si>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</si>
  <si>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</si>
  <si>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</si>
  <si>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</si>
  <si>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</si>
  <si>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</si>
  <si>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</si>
  <si>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</si>
  <si>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</si>
  <si>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</si>
  <si>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</si>
  <si>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</si>
  <si>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</si>
  <si>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</si>
  <si>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</si>
  <si>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</si>
  <si>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</si>
  <si>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</si>
  <si>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</si>
  <si>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</si>
  <si>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</si>
  <si>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</si>
  <si>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</si>
  <si>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</si>
  <si>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</si>
  <si>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</si>
  <si>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</si>
  <si>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</si>
  <si>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</si>
  <si>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</si>
  <si>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</si>
  <si>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</si>
  <si>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</si>
  <si>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</si>
  <si>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</si>
  <si>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</si>
  <si>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</si>
  <si>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</si>
  <si>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</si>
  <si>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</si>
  <si>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</si>
  <si>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</si>
  <si>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</si>
  <si>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</si>
  <si>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</si>
  <si>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</si>
  <si>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</si>
  <si>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</si>
  <si>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</si>
  <si>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</si>
  <si>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</si>
  <si>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</si>
  <si>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</si>
  <si>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</si>
  <si>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</si>
  <si>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</si>
  <si>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</si>
  <si>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</si>
  <si>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</si>
  <si>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</si>
  <si>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</si>
  <si>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</si>
  <si>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</si>
  <si>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</si>
  <si>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</si>
  <si>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</si>
  <si>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</si>
  <si>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</si>
  <si>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</si>
  <si>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</si>
  <si>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</si>
  <si>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</si>
  <si>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</si>
  <si>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</si>
  <si>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</si>
  <si>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</si>
  <si>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</si>
  <si>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</si>
  <si>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</si>
  <si>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</si>
  <si>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</si>
  <si>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</si>
  <si>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</si>
  <si>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</si>
  <si>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</si>
  <si>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</si>
  <si>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</si>
  <si>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</si>
  <si>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</si>
  <si>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</si>
  <si>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</si>
  <si>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</si>
  <si>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</si>
  <si>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</si>
  <si>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</si>
  <si>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</si>
  <si>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</si>
  <si>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</si>
  <si>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</si>
  <si>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</si>
  <si>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</si>
  <si>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</si>
  <si>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</si>
  <si>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</si>
  <si>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</si>
  <si>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</si>
  <si>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</si>
  <si>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</si>
  <si>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</si>
  <si>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</si>
  <si>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</si>
  <si>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</si>
  <si>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</si>
  <si>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</si>
  <si>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</si>
  <si>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</si>
  <si>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</si>
  <si>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</si>
  <si>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</si>
  <si>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</si>
  <si>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</si>
  <si>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</si>
  <si>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</si>
  <si>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</si>
  <si>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</si>
  <si>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</si>
  <si>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</si>
  <si>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</si>
  <si>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</si>
  <si>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</si>
  <si>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</si>
  <si>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</si>
  <si>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</si>
  <si>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</si>
  <si>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</si>
  <si>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</si>
  <si>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</si>
  <si>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</si>
  <si>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</si>
  <si>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</si>
  <si>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</si>
  <si>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</si>
  <si>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</si>
  <si>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</si>
  <si>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</si>
  <si>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</si>
  <si>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</si>
  <si>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</si>
  <si>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</si>
  <si>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</si>
  <si>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</si>
  <si>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</si>
  <si>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</si>
  <si>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</si>
  <si>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</si>
  <si>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</si>
  <si>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</si>
  <si>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</si>
  <si>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</si>
  <si>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</si>
  <si>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</si>
  <si>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</si>
  <si>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</si>
  <si>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</si>
  <si>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</si>
  <si>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</si>
  <si>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</si>
  <si>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</si>
  <si>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</si>
  <si>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</si>
  <si>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</si>
  <si>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</si>
  <si>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</si>
  <si>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</si>
  <si>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</si>
  <si>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</si>
  <si>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</si>
  <si>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</si>
  <si>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</si>
  <si>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</si>
  <si>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</si>
  <si>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</si>
  <si>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</si>
  <si>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</si>
  <si>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</si>
  <si>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</si>
  <si>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</si>
  <si>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</si>
  <si>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</si>
  <si>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</si>
  <si>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</si>
  <si>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</si>
  <si>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</si>
  <si>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</si>
  <si>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</si>
  <si>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</si>
  <si>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</si>
  <si>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</si>
  <si>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</si>
  <si>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</si>
  <si>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</si>
  <si>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</si>
  <si>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</si>
  <si>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</si>
  <si>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</si>
  <si>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</si>
  <si>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</si>
  <si>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</si>
  <si>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</si>
  <si>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</si>
  <si>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</si>
  <si>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</si>
  <si>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</si>
  <si>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</si>
  <si>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</si>
  <si>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</si>
  <si>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</si>
  <si>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</si>
  <si>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</si>
  <si>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</si>
  <si>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</si>
  <si>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</si>
  <si>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</si>
  <si>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</si>
  <si>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</si>
  <si>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</si>
  <si>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</si>
  <si>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</si>
  <si>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</si>
  <si>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</si>
  <si>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</si>
  <si>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</si>
  <si>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</si>
  <si>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</si>
  <si>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</si>
  <si>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</si>
  <si>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</si>
  <si>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</si>
  <si>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</si>
  <si>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</si>
  <si>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</si>
  <si>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</si>
  <si>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</si>
  <si>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</si>
  <si>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</si>
  <si>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</si>
  <si>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</si>
  <si>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</si>
  <si>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</si>
  <si>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</si>
  <si>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</si>
  <si>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</si>
  <si>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</si>
  <si>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</si>
  <si>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</si>
  <si>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</si>
  <si>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</si>
  <si>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</si>
  <si>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</si>
  <si>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</si>
  <si>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</si>
  <si>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</si>
  <si>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</si>
  <si>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</si>
  <si>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</si>
  <si>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</si>
  <si>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</si>
  <si>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</si>
  <si>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</si>
  <si>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</si>
  <si>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</si>
  <si>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</si>
  <si>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</si>
  <si>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</si>
  <si>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</si>
  <si>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</si>
  <si>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</si>
  <si>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</si>
  <si>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</si>
  <si>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</si>
  <si>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</si>
  <si>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</si>
  <si>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</si>
  <si>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</si>
  <si>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</si>
  <si>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</si>
  <si>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</si>
  <si>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</si>
  <si>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</si>
  <si>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</si>
  <si>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</si>
  <si>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</si>
  <si>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</si>
  <si>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</si>
  <si>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</si>
  <si>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</si>
  <si>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</si>
  <si>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</si>
  <si>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</si>
  <si>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</si>
  <si>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</si>
  <si>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</si>
  <si>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</si>
  <si>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</si>
  <si>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</si>
  <si>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</si>
  <si>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</si>
  <si>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</si>
  <si>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</si>
  <si>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</si>
  <si>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</si>
  <si>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</si>
  <si>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</si>
  <si>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</si>
  <si>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</si>
  <si>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</si>
  <si>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</si>
  <si>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</si>
  <si>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</si>
  <si>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</si>
  <si>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</si>
  <si>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</si>
  <si>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</si>
  <si>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</si>
  <si>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</si>
  <si>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</si>
  <si>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</si>
  <si>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</si>
  <si>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</si>
  <si>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</si>
  <si>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</si>
  <si>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</si>
  <si>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</si>
  <si>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</si>
  <si>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</si>
  <si>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</si>
  <si>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</si>
  <si>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</si>
  <si>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</si>
  <si>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</si>
  <si>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</si>
  <si>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</si>
  <si>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</si>
  <si>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</si>
  <si>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</si>
  <si>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</si>
  <si>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</si>
  <si>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</si>
  <si>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</si>
  <si>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</si>
  <si>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</si>
  <si>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</si>
  <si>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</si>
  <si>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</si>
  <si>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</si>
  <si>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</si>
  <si>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</si>
  <si>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</si>
  <si>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</si>
  <si>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</si>
  <si>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</si>
  <si>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</si>
  <si>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</si>
  <si>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</si>
  <si>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</si>
  <si>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</si>
  <si>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</si>
  <si>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</si>
  <si>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</si>
  <si>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</si>
  <si>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</si>
  <si>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</si>
  <si>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</si>
  <si>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</si>
  <si>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</si>
  <si>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</si>
  <si>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</si>
  <si>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</si>
  <si>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</si>
  <si>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</si>
  <si>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</si>
  <si>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</si>
  <si>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</si>
  <si>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</si>
  <si>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</si>
  <si>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</si>
  <si>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</si>
  <si>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</si>
  <si>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</si>
  <si>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</si>
  <si>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</si>
  <si>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</si>
  <si>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</si>
  <si>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</si>
  <si>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</si>
  <si>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</si>
  <si>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</si>
  <si>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</si>
  <si>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</si>
  <si>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</si>
  <si>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</si>
  <si>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</si>
  <si>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</si>
  <si>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</si>
  <si>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</si>
  <si>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</si>
  <si>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</si>
  <si>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</si>
  <si>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</si>
  <si>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</si>
  <si>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</si>
  <si>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</si>
  <si>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</si>
  <si>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</si>
  <si>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</si>
  <si>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</si>
  <si>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</si>
  <si>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</si>
  <si>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</si>
  <si>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</si>
  <si>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</si>
  <si>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</si>
  <si>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</si>
  <si>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</si>
  <si>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</si>
  <si>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</si>
  <si>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</si>
  <si>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</si>
  <si>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</si>
  <si>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</si>
  <si>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</si>
  <si>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</si>
  <si>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</si>
  <si>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</si>
  <si>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</si>
  <si>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</si>
  <si>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</si>
  <si>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</si>
  <si>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</si>
  <si>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</si>
  <si>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</si>
  <si>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</si>
  <si>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</si>
  <si>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</si>
  <si>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</si>
  <si>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</si>
  <si>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</si>
  <si>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</si>
  <si>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</si>
  <si>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</si>
  <si>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</si>
  <si>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</si>
  <si>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</si>
  <si>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</si>
  <si>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</si>
  <si>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</si>
  <si>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</si>
  <si>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</si>
  <si>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</si>
  <si>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</si>
  <si>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</si>
  <si>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</si>
  <si>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</si>
  <si>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</si>
  <si>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</si>
  <si>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</si>
  <si>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</si>
  <si>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</si>
  <si>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</si>
  <si>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</si>
  <si>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</si>
  <si>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</si>
  <si>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</si>
  <si>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</si>
  <si>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</si>
  <si>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</si>
  <si>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</si>
  <si>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</si>
  <si>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</si>
  <si>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</si>
  <si>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</si>
  <si>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</si>
  <si>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</si>
  <si>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</si>
  <si>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</si>
  <si>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</si>
  <si>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</si>
  <si>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</si>
  <si>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</si>
  <si>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</si>
  <si>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</si>
  <si>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</si>
  <si>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</si>
  <si>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</si>
  <si>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</si>
  <si>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</si>
  <si>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</si>
  <si>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</si>
  <si>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</si>
  <si>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</si>
  <si>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</si>
  <si>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</si>
  <si>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</si>
  <si>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</si>
  <si>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</si>
  <si>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</si>
  <si>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</si>
  <si>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</si>
  <si>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</si>
  <si>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</si>
  <si>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</si>
  <si>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</si>
  <si>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</si>
  <si>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</si>
  <si>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</si>
  <si>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</si>
  <si>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</si>
  <si>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</si>
  <si>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</si>
  <si>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</si>
  <si>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</si>
  <si>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</si>
  <si>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</si>
  <si>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</si>
  <si>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</si>
  <si>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</si>
  <si>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</si>
  <si>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</si>
  <si>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</si>
  <si>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</si>
  <si>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</si>
  <si>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</si>
  <si>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</si>
  <si>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</si>
  <si>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</si>
  <si>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</si>
  <si>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</si>
  <si>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</si>
  <si>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</si>
  <si>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</si>
  <si>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</si>
  <si>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</si>
  <si>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</si>
  <si>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</si>
  <si>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</si>
  <si>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</si>
  <si>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</si>
  <si>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</si>
  <si>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</si>
  <si>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</si>
  <si>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</si>
  <si>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</si>
  <si>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</si>
  <si>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</si>
  <si>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</si>
  <si>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</si>
  <si>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</si>
  <si>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</si>
  <si>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</si>
  <si>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</si>
  <si>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</si>
  <si>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</si>
  <si>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</si>
  <si>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</si>
  <si>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</si>
  <si>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</si>
  <si>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</si>
  <si>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</si>
  <si>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</si>
  <si>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</si>
  <si>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</si>
  <si>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</si>
  <si>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</si>
  <si>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</si>
  <si>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</si>
  <si>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</si>
  <si>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</si>
  <si>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</si>
  <si>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</si>
  <si>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</si>
  <si>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</si>
  <si>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</si>
  <si>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</si>
  <si>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</si>
  <si>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</si>
  <si>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</si>
  <si>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</si>
  <si>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</si>
  <si>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</si>
  <si>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</si>
  <si>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</si>
  <si>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</si>
  <si>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</si>
  <si>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</si>
  <si>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</si>
  <si>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</si>
  <si>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</si>
  <si>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</si>
  <si>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</si>
  <si>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</si>
  <si>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</si>
  <si>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</si>
  <si>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</si>
  <si>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</si>
  <si>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</si>
  <si>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</si>
  <si>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</si>
  <si>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</si>
  <si>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</si>
  <si>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</si>
  <si>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</si>
  <si>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</si>
  <si>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</si>
  <si>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</si>
  <si>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</si>
  <si>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</si>
  <si>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</si>
  <si>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</si>
  <si>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</si>
  <si>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</si>
  <si>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</si>
  <si>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</si>
  <si>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</si>
  <si>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</si>
  <si>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</si>
  <si>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</si>
  <si>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</si>
  <si>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</si>
  <si>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</si>
  <si>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</si>
  <si>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</si>
  <si>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</si>
  <si>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</si>
  <si>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</si>
  <si>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</si>
  <si>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</si>
  <si>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</si>
  <si>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</si>
  <si>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</si>
  <si>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</si>
  <si>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</si>
  <si>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</si>
  <si>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</si>
  <si>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</si>
  <si>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</si>
  <si>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</si>
  <si>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</si>
  <si>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</si>
  <si>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</si>
  <si>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</si>
  <si>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</si>
  <si>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</si>
  <si>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</si>
  <si>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</si>
  <si>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</si>
  <si>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</si>
  <si>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</si>
  <si>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</si>
  <si>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</si>
  <si>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</si>
  <si>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</si>
  <si>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</si>
  <si>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</si>
  <si>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</si>
  <si>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</si>
  <si>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</si>
  <si>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</si>
  <si>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</si>
  <si>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</si>
  <si>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</si>
  <si>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</si>
  <si>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</si>
  <si>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</si>
  <si>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</si>
  <si>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</si>
  <si>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</si>
  <si>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</si>
  <si>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</si>
  <si>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</si>
  <si>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</si>
  <si>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</si>
  <si>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</si>
  <si>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</si>
  <si>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</si>
  <si>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</si>
  <si>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</si>
  <si>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</si>
  <si>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</si>
  <si>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</si>
  <si>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</si>
  <si>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</si>
  <si>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</si>
  <si>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</si>
  <si>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</si>
  <si>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</si>
  <si>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</si>
  <si>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</si>
  <si>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</si>
  <si>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</si>
  <si>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</si>
  <si>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</si>
  <si>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</si>
  <si>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</si>
  <si>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</si>
  <si>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</si>
  <si>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</si>
  <si>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</si>
  <si>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</si>
  <si>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</si>
  <si>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</si>
  <si>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</si>
  <si>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</si>
  <si>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</si>
  <si>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</si>
  <si>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</si>
  <si>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</si>
  <si>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</si>
  <si>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</si>
  <si>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</si>
  <si>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</si>
  <si>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</si>
  <si>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</si>
  <si>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</si>
  <si>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</si>
  <si>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</si>
  <si>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</si>
  <si>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</si>
  <si>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</si>
  <si>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</si>
  <si>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</si>
  <si>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</si>
  <si>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</si>
  <si>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</si>
  <si>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</si>
  <si>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</si>
  <si>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</si>
  <si>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</si>
  <si>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</si>
  <si>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</si>
  <si>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</si>
  <si>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</si>
  <si>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</si>
  <si>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</si>
  <si>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</si>
  <si>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</si>
  <si>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</si>
  <si>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</si>
  <si>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</si>
  <si>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</si>
  <si>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</si>
  <si>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</si>
  <si>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</si>
  <si>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</si>
  <si>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</si>
  <si>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</si>
  <si>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</si>
  <si>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</si>
  <si>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</si>
  <si>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</si>
  <si>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</si>
  <si>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</si>
  <si>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</si>
  <si>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</si>
  <si>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</si>
  <si>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</si>
  <si>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</si>
  <si>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</si>
  <si>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</si>
  <si>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</si>
  <si>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</si>
  <si>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</si>
  <si>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</si>
  <si>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</si>
  <si>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</si>
  <si>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</si>
  <si>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</si>
  <si>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</si>
  <si>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</si>
  <si>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</si>
  <si>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</si>
  <si>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</si>
  <si>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</si>
  <si>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</si>
  <si>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</si>
  <si>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</si>
  <si>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</si>
  <si>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</si>
  <si>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</si>
  <si>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</si>
  <si>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</si>
  <si>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</si>
  <si>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</si>
  <si>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</si>
  <si>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</si>
  <si>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</si>
  <si>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</si>
  <si>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</si>
  <si>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</si>
  <si>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</si>
  <si>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</si>
  <si>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</si>
  <si>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</si>
  <si>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</si>
  <si>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</si>
  <si>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</si>
  <si>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</si>
  <si>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</si>
  <si>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</si>
  <si>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</si>
  <si>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</si>
  <si>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</si>
  <si>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</si>
  <si>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</si>
  <si>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</si>
  <si>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</si>
  <si>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</si>
  <si>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</si>
  <si>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</si>
  <si>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</si>
  <si>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</si>
  <si>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</si>
  <si>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</si>
  <si>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</si>
  <si>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</si>
  <si>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</si>
  <si>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</si>
  <si>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</si>
  <si>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</si>
  <si>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</si>
  <si>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</si>
  <si>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</si>
  <si>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</si>
  <si>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</si>
  <si>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</si>
  <si>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</si>
  <si>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</si>
  <si>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</si>
  <si>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</si>
  <si>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</si>
  <si>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</si>
  <si>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</si>
  <si>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</si>
  <si>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</si>
  <si>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</si>
  <si>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</si>
  <si>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</si>
  <si>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</si>
  <si>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</si>
  <si>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</si>
  <si>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</si>
  <si>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</si>
  <si>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</si>
  <si>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</si>
  <si>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</si>
  <si>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</si>
  <si>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</si>
  <si>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</si>
  <si>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</si>
  <si>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</si>
  <si>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</si>
  <si>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</si>
  <si>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</si>
  <si>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</si>
  <si>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</si>
  <si>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</si>
  <si>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</si>
  <si>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</si>
  <si>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</si>
  <si>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</si>
  <si>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</si>
  <si>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</si>
  <si>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</si>
  <si>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</si>
  <si>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</si>
  <si>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</si>
  <si>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</si>
  <si>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</si>
  <si>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</si>
  <si>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</si>
  <si>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</si>
  <si>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</si>
  <si>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</si>
  <si>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</si>
  <si>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</si>
  <si>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</si>
  <si>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</si>
  <si>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</si>
  <si>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</si>
  <si>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</si>
  <si>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</si>
  <si>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</si>
  <si>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</si>
  <si>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</si>
  <si>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</si>
  <si>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</si>
  <si>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</si>
  <si>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</si>
  <si>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</si>
  <si>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</si>
  <si>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</si>
  <si>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</si>
  <si>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</si>
  <si>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</si>
  <si>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</si>
  <si>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</si>
  <si>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</si>
  <si>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</si>
  <si>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</si>
  <si>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</si>
  <si>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</si>
  <si>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</si>
  <si>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</si>
  <si>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</si>
  <si>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</si>
  <si>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</si>
  <si>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</si>
  <si>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</si>
  <si>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</si>
  <si>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</si>
  <si>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</si>
  <si>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</si>
  <si>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</si>
  <si>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</si>
  <si>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</si>
  <si>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</si>
  <si>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</si>
  <si>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</si>
  <si>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</si>
  <si>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</si>
  <si>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</si>
  <si>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</si>
  <si>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</si>
  <si>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</si>
  <si>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</si>
  <si>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</si>
  <si>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</si>
  <si>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</si>
  <si>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</si>
  <si>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</si>
  <si>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</si>
  <si>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</si>
  <si>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</si>
  <si>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</si>
  <si>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</si>
  <si>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</si>
  <si>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</si>
  <si>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</si>
  <si>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</si>
  <si>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</si>
  <si>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</si>
  <si>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</si>
  <si>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</si>
  <si>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</si>
  <si>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</si>
  <si>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</si>
  <si>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</si>
  <si>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</si>
  <si>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</si>
  <si>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</si>
  <si>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</si>
  <si>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</si>
  <si>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</si>
  <si>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</si>
  <si>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</si>
  <si>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</si>
  <si>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</si>
  <si>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</si>
  <si>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</si>
  <si>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</si>
  <si>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</si>
  <si>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</si>
  <si>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</si>
  <si>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</si>
  <si>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</si>
  <si>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</si>
  <si>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</si>
  <si>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</si>
  <si>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</si>
  <si>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</si>
  <si>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</si>
  <si>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</si>
  <si>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</si>
  <si>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</si>
  <si>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</si>
  <si>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</si>
  <si>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</si>
  <si>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</si>
  <si>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</si>
  <si>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</si>
  <si>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</si>
  <si>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</si>
  <si>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</si>
  <si>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</si>
  <si>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</si>
  <si>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</si>
  <si>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</si>
  <si>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</si>
  <si>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</si>
  <si>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</si>
  <si>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</si>
  <si>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</si>
  <si>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</si>
  <si>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</si>
  <si>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</si>
  <si>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</si>
  <si>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</si>
  <si>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</si>
  <si>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</si>
  <si>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</si>
  <si>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</si>
  <si>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</si>
  <si>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</si>
  <si>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</si>
  <si>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</si>
  <si>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</si>
  <si>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</si>
  <si>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</si>
  <si>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</si>
  <si>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</si>
  <si>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</si>
  <si>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</si>
  <si>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</si>
  <si>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</si>
  <si>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</si>
  <si>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</si>
  <si>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</si>
  <si>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</si>
  <si>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</si>
  <si>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</si>
  <si>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</si>
  <si>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</si>
  <si>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</si>
  <si>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</si>
  <si>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</si>
  <si>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</si>
  <si>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</si>
  <si>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</si>
  <si>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</si>
  <si>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</si>
  <si>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</si>
  <si>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</si>
  <si>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</si>
  <si>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</si>
  <si>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</si>
  <si>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</si>
  <si>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</si>
  <si>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</si>
  <si>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</si>
  <si>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</si>
  <si>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</si>
  <si>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</si>
  <si>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</si>
  <si>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</si>
  <si>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</si>
  <si>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</si>
  <si>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</si>
  <si>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</si>
  <si>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</si>
  <si>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</si>
  <si>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</si>
  <si>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</si>
  <si>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</si>
  <si>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</si>
  <si>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</si>
  <si>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</si>
  <si>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</si>
  <si>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</si>
  <si>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</si>
  <si>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</si>
  <si>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</si>
  <si>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</si>
  <si>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</si>
  <si>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</si>
  <si>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</si>
  <si>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</si>
  <si>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</si>
  <si>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</si>
  <si>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</si>
  <si>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</si>
  <si>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</si>
  <si>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</si>
  <si>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</si>
  <si>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</si>
  <si>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</si>
  <si>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</si>
  <si>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</si>
  <si>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</si>
  <si>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</si>
  <si>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</si>
  <si>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</si>
  <si>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</si>
  <si>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</si>
  <si>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</si>
  <si>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</si>
  <si>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</si>
  <si>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</si>
  <si>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</si>
  <si>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</si>
  <si>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</si>
  <si>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</si>
  <si>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</si>
  <si>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</si>
  <si>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</si>
  <si>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</si>
  <si>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</si>
  <si>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</si>
  <si>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</si>
  <si>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</si>
  <si>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</si>
  <si>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</si>
  <si>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</si>
  <si>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</si>
  <si>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</si>
  <si>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</si>
  <si>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</si>
  <si>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</si>
  <si>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</si>
  <si>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</si>
  <si>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</si>
  <si>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</si>
  <si>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</si>
  <si>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</si>
  <si>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</si>
  <si>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</si>
  <si>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</si>
  <si>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</si>
  <si>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</si>
  <si>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</si>
  <si>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</si>
  <si>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</si>
  <si>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</si>
  <si>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</si>
  <si>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</si>
  <si>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</si>
  <si>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</si>
  <si>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</si>
  <si>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</si>
  <si>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</si>
  <si>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</si>
  <si>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</si>
  <si>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</si>
  <si>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</si>
  <si>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</si>
  <si>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</si>
  <si>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</si>
  <si>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</si>
  <si>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</si>
  <si>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</si>
  <si>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</si>
  <si>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</si>
  <si>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</si>
  <si>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</si>
  <si>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</si>
  <si>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</si>
  <si>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</si>
  <si>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</si>
  <si>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</si>
  <si>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</si>
  <si>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</si>
  <si>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</si>
  <si>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</si>
  <si>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</si>
  <si>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</si>
  <si>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</si>
  <si>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</si>
  <si>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</si>
  <si>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</si>
  <si>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</si>
  <si>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</si>
  <si>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</si>
  <si>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</si>
  <si>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</si>
  <si>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</si>
  <si>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</si>
  <si>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</si>
  <si>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</si>
  <si>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</si>
  <si>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</si>
  <si>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</si>
  <si>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</si>
  <si>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</si>
  <si>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</si>
  <si>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</si>
  <si>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</si>
  <si>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</si>
  <si>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</si>
  <si>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</si>
  <si>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</si>
  <si>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</si>
  <si>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</si>
  <si>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</si>
  <si>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</si>
  <si>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</si>
  <si>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</si>
  <si>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</si>
  <si>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</si>
  <si>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</si>
  <si>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</si>
  <si>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</si>
  <si>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</si>
  <si>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</si>
  <si>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</si>
  <si>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</si>
  <si>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</si>
  <si>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</si>
  <si>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</si>
  <si>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</si>
  <si>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</si>
  <si>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</si>
  <si>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</si>
  <si>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</si>
  <si>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</si>
  <si>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</si>
  <si>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</si>
  <si>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</si>
  <si>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</si>
  <si>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</si>
  <si>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</si>
  <si>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</si>
  <si>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</si>
  <si>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</si>
  <si>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</si>
  <si>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</si>
  <si>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</si>
  <si>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</si>
  <si>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</si>
  <si>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</si>
  <si>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</si>
  <si>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</si>
  <si>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</si>
  <si>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</si>
  <si>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</si>
  <si>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</si>
  <si>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</si>
  <si>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</si>
  <si>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</si>
  <si>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</si>
  <si>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</si>
  <si>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</si>
  <si>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</si>
  <si>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</si>
  <si>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</si>
  <si>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</si>
  <si>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</si>
  <si>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</si>
  <si>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</si>
  <si>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</si>
  <si>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</si>
  <si>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</si>
  <si>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</si>
  <si>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</si>
  <si>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</si>
  <si>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</si>
  <si>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</si>
  <si>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</si>
  <si>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</si>
  <si>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</si>
  <si>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</si>
  <si>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</si>
  <si>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</si>
  <si>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</si>
  <si>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</si>
  <si>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</si>
  <si>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</si>
  <si>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</si>
  <si>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</si>
  <si>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</si>
  <si>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</si>
  <si>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</si>
  <si>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</si>
  <si>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</si>
  <si>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</si>
  <si>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</si>
  <si>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</si>
  <si>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</si>
  <si>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</si>
  <si>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</si>
  <si>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</si>
  <si>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</si>
  <si>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</si>
  <si>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</si>
  <si>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</si>
  <si>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</si>
  <si>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</si>
  <si>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</si>
  <si>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</si>
  <si>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</si>
  <si>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</si>
  <si>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</si>
  <si>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</si>
  <si>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</si>
  <si>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</si>
  <si>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</si>
  <si>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</si>
  <si>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</si>
  <si>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</si>
  <si>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</si>
  <si>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</si>
  <si>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</si>
  <si>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</si>
  <si>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</si>
  <si>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</si>
  <si>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</si>
  <si>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</si>
  <si>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</si>
  <si>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</si>
  <si>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</si>
  <si>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</si>
  <si>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</si>
  <si>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</si>
  <si>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</si>
  <si>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</si>
  <si>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</si>
  <si>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</si>
  <si>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</si>
  <si>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</si>
  <si>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</si>
  <si>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</si>
  <si>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</si>
  <si>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</si>
  <si>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</si>
  <si>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</si>
  <si>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</si>
  <si>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</si>
  <si>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</si>
  <si>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</si>
  <si>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</si>
  <si>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</si>
  <si>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</si>
  <si>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</si>
  <si>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</si>
  <si>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</si>
  <si>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</si>
  <si>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</si>
  <si>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</si>
  <si>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</si>
  <si>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</si>
  <si>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</si>
  <si>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</si>
  <si>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</si>
  <si>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</si>
  <si>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</si>
  <si>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</si>
  <si>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</si>
  <si>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</si>
  <si>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</si>
  <si>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</si>
  <si>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</si>
  <si>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</si>
  <si>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</si>
  <si>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</si>
  <si>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</si>
  <si>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</si>
  <si>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</si>
  <si>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</si>
  <si>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</si>
  <si>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</si>
  <si>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</si>
  <si>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</si>
  <si>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</si>
  <si>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</si>
  <si>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</si>
  <si>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</si>
  <si>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</si>
  <si>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</si>
  <si>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</si>
  <si>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</si>
  <si>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</si>
  <si>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</si>
  <si>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</si>
  <si>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</si>
  <si>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</si>
  <si>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</si>
  <si>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</si>
  <si>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</si>
  <si>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</si>
  <si>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</si>
  <si>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</si>
  <si>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</si>
  <si>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</si>
  <si>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</si>
  <si>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</si>
  <si>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</si>
  <si>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</si>
  <si>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</si>
  <si>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</si>
  <si>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</si>
  <si>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</si>
  <si>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</si>
  <si>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</si>
  <si>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</si>
  <si>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</si>
  <si>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</si>
  <si>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</si>
  <si>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</si>
  <si>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</si>
  <si>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</si>
  <si>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</si>
  <si>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</si>
  <si>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</si>
  <si>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</si>
  <si>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</si>
  <si>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</si>
  <si>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</si>
  <si>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</si>
  <si>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</si>
  <si>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</si>
  <si>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</si>
  <si>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</si>
  <si>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</si>
  <si>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</si>
  <si>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</si>
  <si>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</si>
  <si>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</si>
  <si>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</si>
  <si>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</si>
  <si>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</si>
  <si>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</si>
  <si>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</si>
  <si>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</si>
  <si>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</si>
  <si>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</si>
  <si>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</si>
  <si>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</si>
  <si>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</si>
  <si>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</si>
  <si>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</si>
  <si>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</si>
  <si>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</si>
  <si>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</si>
  <si>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</si>
  <si>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</si>
  <si>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</si>
  <si>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</si>
  <si>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</si>
  <si>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</si>
  <si>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</si>
  <si>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</si>
  <si>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</si>
  <si>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</si>
  <si>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</si>
  <si>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</si>
  <si>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</si>
  <si>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</si>
  <si>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</si>
  <si>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</si>
  <si>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</si>
  <si>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</si>
  <si>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</si>
  <si>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</si>
  <si>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</si>
  <si>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</si>
  <si>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</si>
  <si>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</si>
  <si>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</si>
  <si>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</si>
  <si>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</si>
  <si>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</si>
  <si>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</si>
  <si>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</si>
  <si>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</si>
  <si>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</si>
  <si>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</si>
  <si>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</si>
  <si>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</si>
  <si>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</si>
  <si>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</si>
  <si>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</si>
  <si>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</si>
  <si>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</si>
  <si>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</si>
  <si>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</si>
  <si>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</si>
  <si>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</si>
  <si>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</si>
  <si>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</si>
  <si>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</si>
  <si>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</si>
  <si>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</si>
  <si>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</si>
  <si>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</si>
  <si>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</si>
  <si>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</si>
  <si>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</si>
  <si>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</si>
  <si>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</si>
  <si>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</si>
  <si>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</si>
  <si>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</si>
  <si>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</si>
  <si>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</si>
  <si>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</si>
  <si>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</si>
  <si>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</si>
  <si>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</si>
  <si>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</si>
  <si>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</si>
  <si>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</si>
  <si>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</si>
  <si>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</si>
  <si>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</si>
  <si>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</si>
  <si>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</si>
  <si>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</si>
  <si>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</si>
  <si>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</si>
  <si>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</si>
  <si>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</si>
  <si>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</si>
  <si>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</si>
  <si>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</si>
  <si>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</si>
  <si>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</si>
  <si>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</si>
  <si>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</si>
  <si>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</si>
  <si>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</si>
  <si>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</si>
  <si>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</si>
  <si>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</si>
  <si>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</si>
  <si>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</si>
  <si>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</si>
  <si>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</si>
  <si>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</si>
  <si>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</si>
  <si>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</si>
  <si>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</si>
  <si>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</si>
  <si>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</si>
  <si>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</si>
  <si>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</si>
  <si>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</si>
  <si>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</si>
  <si>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</si>
  <si>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</si>
  <si>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</si>
  <si>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</si>
  <si>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</si>
  <si>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</si>
  <si>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</si>
  <si>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</si>
  <si>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</si>
  <si>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</si>
  <si>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</si>
  <si>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</si>
  <si>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</si>
  <si>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</si>
  <si>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</si>
  <si>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</si>
  <si>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</si>
  <si>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</si>
  <si>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</si>
  <si>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</si>
  <si>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</si>
  <si>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</si>
  <si>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</si>
  <si>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</si>
  <si>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</si>
  <si>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</si>
  <si>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</si>
  <si>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</si>
  <si>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</si>
  <si>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</si>
  <si>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</si>
  <si>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</si>
  <si>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</si>
  <si>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</si>
  <si>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</si>
  <si>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</si>
  <si>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</si>
  <si>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</si>
  <si>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</si>
  <si>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</si>
  <si>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</si>
  <si>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</si>
  <si>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</si>
  <si>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</si>
  <si>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</si>
  <si>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</si>
  <si>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</si>
  <si>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</si>
  <si>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</si>
  <si>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</si>
  <si>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</si>
  <si>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</si>
  <si>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</si>
  <si>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</si>
  <si>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</si>
  <si>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</si>
  <si>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</si>
  <si>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</si>
  <si>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</si>
  <si>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</si>
  <si>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</si>
  <si>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</si>
  <si>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</si>
  <si>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</si>
  <si>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</si>
  <si>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</si>
  <si>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</si>
  <si>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</si>
  <si>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</si>
  <si>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</si>
  <si>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</si>
  <si>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</si>
  <si>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</si>
  <si>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</si>
  <si>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</si>
  <si>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</si>
  <si>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</si>
  <si>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</si>
  <si>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</si>
  <si>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</si>
  <si>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</si>
  <si>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</si>
  <si>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</si>
  <si>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</si>
  <si>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</si>
  <si>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</si>
  <si>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</si>
  <si>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</si>
  <si>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</si>
  <si>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</si>
  <si>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</si>
  <si>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</si>
  <si>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</si>
  <si>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</si>
  <si>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</si>
  <si>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</si>
  <si>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</si>
  <si>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</si>
  <si>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</si>
  <si>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</si>
  <si>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</si>
  <si>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</si>
  <si>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</si>
  <si>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</si>
  <si>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</si>
  <si>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</si>
  <si>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</si>
  <si>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</si>
  <si>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</si>
  <si>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</si>
  <si>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</si>
  <si>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</si>
  <si>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</si>
  <si>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</si>
  <si>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</si>
  <si>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</si>
  <si>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</si>
  <si>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</si>
  <si>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</si>
  <si>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</si>
  <si>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</si>
  <si>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</si>
  <si>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</si>
  <si>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</si>
  <si>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</si>
  <si>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</si>
  <si>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</si>
  <si>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</si>
  <si>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</si>
  <si>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</si>
  <si>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</si>
  <si>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</si>
  <si>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</si>
  <si>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</si>
  <si>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</si>
  <si>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</si>
  <si>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</si>
  <si>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</si>
  <si>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</si>
  <si>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</si>
  <si>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</si>
  <si>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</si>
  <si>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</si>
  <si>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</si>
  <si>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</si>
  <si>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</si>
  <si>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</si>
  <si>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</si>
  <si>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</si>
  <si>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</si>
  <si>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</si>
  <si>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</si>
  <si>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</si>
  <si>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</si>
  <si>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</si>
  <si>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</si>
  <si>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</si>
  <si>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</si>
  <si>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</si>
  <si>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</si>
  <si>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</si>
  <si>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</si>
  <si>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</si>
  <si>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</si>
  <si>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</si>
  <si>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</si>
  <si>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</si>
  <si>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</si>
  <si>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</si>
  <si>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</si>
  <si>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</si>
  <si>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</si>
  <si>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</si>
  <si>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</si>
  <si>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</si>
  <si>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</si>
  <si>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</si>
  <si>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</si>
  <si>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</si>
  <si>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</si>
  <si>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</si>
  <si>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</si>
  <si>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</si>
  <si>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</si>
  <si>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</si>
  <si>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</si>
  <si>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</si>
  <si>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</si>
  <si>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</si>
  <si>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</si>
  <si>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</si>
  <si>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</si>
  <si>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</si>
  <si>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</si>
  <si>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</si>
  <si>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</si>
  <si>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</si>
  <si>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</si>
  <si>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</si>
  <si>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</si>
  <si>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</si>
  <si>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</si>
  <si>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</si>
  <si>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</si>
  <si>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</si>
  <si>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</si>
  <si>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</si>
  <si>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</si>
  <si>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</si>
  <si>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</si>
  <si>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</si>
  <si>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</si>
  <si>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</si>
  <si>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</si>
  <si>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</si>
  <si>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</si>
  <si>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</si>
  <si>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</si>
  <si>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</si>
  <si>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</si>
  <si>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</si>
  <si>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</si>
  <si>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</si>
  <si>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</si>
  <si>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</si>
  <si>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</si>
  <si>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</si>
  <si>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</si>
  <si>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</si>
  <si>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</si>
  <si>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</si>
  <si>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</si>
  <si>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</si>
  <si>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</si>
  <si>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</si>
  <si>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</si>
  <si>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</si>
  <si>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</si>
  <si>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</si>
  <si>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</si>
  <si>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</si>
  <si>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</si>
  <si>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</si>
  <si>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</si>
  <si>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</si>
  <si>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</si>
  <si>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</si>
  <si>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</si>
  <si>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</si>
  <si>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</si>
  <si>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</si>
  <si>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</si>
  <si>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</si>
  <si>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</si>
  <si>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</si>
  <si>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</si>
  <si>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</si>
  <si>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</si>
  <si>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</si>
  <si>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</si>
  <si>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</si>
  <si>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</si>
  <si>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</si>
  <si>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</si>
  <si>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</si>
  <si>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</si>
  <si>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</si>
  <si>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</si>
  <si>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</si>
  <si>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</si>
  <si>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</si>
  <si>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</si>
  <si>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</si>
  <si>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</si>
  <si>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</si>
  <si>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</si>
  <si>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</si>
  <si>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</si>
  <si>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</si>
  <si>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</si>
  <si>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</si>
  <si>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</si>
  <si>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</si>
  <si>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</si>
  <si>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</si>
  <si>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</si>
  <si>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</si>
  <si>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</si>
  <si>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</si>
  <si>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</si>
  <si>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</si>
  <si>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</si>
  <si>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</si>
  <si>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</si>
  <si>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</si>
  <si>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</si>
  <si>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</si>
  <si>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</si>
  <si>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</si>
  <si>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</si>
  <si>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</si>
  <si>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</si>
  <si>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</si>
  <si>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</si>
  <si>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</si>
  <si>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</si>
  <si>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</si>
  <si>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</si>
  <si>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</si>
  <si>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</si>
  <si>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</si>
  <si>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</si>
  <si>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</si>
  <si>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</si>
  <si>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</si>
  <si>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</si>
  <si>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</si>
  <si>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</si>
  <si>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</si>
  <si>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</si>
  <si>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</si>
  <si>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</si>
  <si>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</si>
  <si>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</si>
  <si>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</si>
  <si>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</si>
  <si>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</si>
  <si>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</si>
  <si>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</si>
  <si>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</si>
  <si>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</si>
  <si>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</si>
  <si>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</si>
  <si>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</si>
  <si>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</si>
  <si>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</si>
  <si>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</si>
  <si>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</si>
  <si>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</si>
  <si>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</si>
  <si>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</si>
  <si>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</si>
  <si>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</si>
  <si>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</si>
  <si>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</si>
  <si>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</si>
  <si>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</si>
  <si>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</si>
  <si>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</si>
  <si>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</si>
  <si>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</si>
  <si>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</si>
  <si>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</si>
  <si>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</si>
  <si>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</si>
  <si>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</si>
  <si>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</si>
  <si>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</si>
  <si>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</si>
  <si>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</si>
  <si>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</si>
  <si>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</si>
  <si>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</si>
  <si>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</si>
  <si>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</si>
  <si>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</si>
  <si>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</si>
  <si>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</si>
  <si>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</si>
  <si>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</si>
  <si>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</si>
  <si>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</si>
  <si>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</si>
  <si>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</si>
  <si>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</si>
  <si>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</si>
  <si>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</si>
  <si>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</si>
  <si>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</si>
  <si>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</si>
  <si>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</si>
  <si>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</si>
  <si>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</si>
  <si>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</si>
  <si>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</si>
  <si>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</si>
  <si>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</si>
  <si>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</si>
  <si>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</si>
  <si>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</si>
  <si>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</si>
  <si>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</si>
  <si>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</si>
  <si>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</si>
  <si>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</si>
  <si>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</si>
  <si>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</si>
  <si>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</si>
  <si>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</si>
  <si>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</si>
  <si>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</si>
  <si>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</si>
  <si>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</si>
  <si>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</si>
  <si>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</si>
  <si>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</si>
  <si>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</si>
  <si>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</si>
  <si>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</si>
  <si>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</si>
  <si>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</si>
  <si>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</si>
  <si>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</si>
  <si>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</si>
  <si>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</si>
  <si>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</si>
  <si>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</si>
  <si>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</si>
  <si>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</si>
  <si>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</si>
  <si>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</si>
  <si>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</si>
  <si>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</si>
  <si>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</si>
  <si>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</si>
  <si>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</si>
  <si>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</si>
  <si>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</si>
  <si>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</si>
  <si>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</si>
  <si>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</si>
  <si>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</si>
  <si>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</si>
  <si>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</si>
  <si>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</si>
  <si>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</si>
  <si>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</si>
  <si>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</si>
  <si>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</si>
  <si>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</si>
  <si>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</si>
  <si>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</si>
  <si>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</si>
  <si>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</si>
  <si>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</si>
  <si>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</si>
  <si>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</si>
  <si>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</si>
  <si>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</si>
  <si>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</si>
  <si>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</si>
  <si>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</si>
  <si>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</si>
  <si>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</si>
  <si>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</si>
  <si>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</si>
  <si>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</si>
  <si>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</si>
  <si>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</si>
  <si>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</si>
  <si>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</si>
  <si>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</si>
  <si>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</si>
  <si>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</si>
  <si>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</si>
  <si>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</si>
  <si>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</si>
  <si>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</si>
  <si>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</si>
  <si>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</si>
  <si>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</si>
  <si>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</si>
  <si>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</si>
  <si>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</si>
  <si>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</si>
  <si>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</si>
  <si>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</si>
  <si>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</si>
  <si>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</si>
  <si>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</si>
  <si>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</si>
  <si>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</si>
  <si>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</si>
  <si>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</si>
  <si>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</si>
  <si>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</si>
  <si>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</si>
  <si>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</si>
  <si>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</si>
  <si>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</si>
  <si>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</si>
  <si>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</si>
  <si>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</si>
  <si>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</si>
  <si>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</si>
  <si>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</si>
  <si>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</si>
  <si>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</si>
  <si>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</si>
  <si>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</si>
  <si>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</si>
  <si>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</si>
  <si>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</si>
  <si>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</si>
  <si>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</si>
  <si>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</si>
  <si>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</si>
  <si>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</si>
  <si>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</si>
  <si>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</si>
  <si>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</si>
  <si>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</si>
  <si>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</si>
  <si>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</si>
  <si>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</si>
  <si>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</si>
  <si>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</si>
  <si>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</si>
  <si>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</si>
  <si>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</si>
  <si>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</si>
  <si>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</si>
  <si>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</si>
  <si>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</si>
  <si>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</si>
  <si>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</si>
  <si>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</si>
  <si>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</si>
  <si>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</si>
  <si>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</si>
  <si>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</si>
  <si>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</si>
  <si>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</si>
  <si>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</si>
  <si>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</si>
  <si>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</si>
  <si>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</si>
  <si>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</si>
  <si>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</si>
  <si>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</si>
  <si>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</si>
  <si>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</si>
  <si>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</si>
  <si>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</si>
  <si>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</si>
  <si>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</si>
  <si>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</si>
  <si>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</si>
  <si>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</si>
  <si>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</si>
  <si>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</si>
  <si>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</si>
  <si>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</si>
  <si>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</si>
  <si>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</si>
  <si>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</si>
  <si>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</si>
  <si>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</si>
  <si>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</si>
  <si>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</si>
  <si>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</si>
  <si>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</si>
  <si>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</si>
  <si>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</si>
  <si>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</si>
  <si>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</si>
  <si>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</si>
  <si>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</si>
  <si>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</si>
  <si>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</si>
  <si>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</si>
  <si>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</si>
  <si>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</si>
  <si>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</si>
  <si>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</si>
  <si>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</si>
  <si>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</si>
  <si>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</si>
  <si>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</si>
  <si>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</si>
  <si>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</si>
  <si>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</si>
  <si>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</si>
  <si>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</si>
  <si>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</si>
  <si>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</si>
  <si>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</si>
  <si>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</si>
  <si>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</si>
  <si>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</si>
  <si>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</si>
  <si>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</si>
  <si>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</si>
  <si>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</si>
  <si>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</si>
  <si>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</si>
  <si>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</si>
  <si>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</si>
  <si>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</si>
  <si>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</si>
  <si>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</si>
  <si>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</si>
  <si>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</si>
  <si>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</si>
  <si>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</si>
  <si>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</si>
  <si>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</si>
  <si>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</si>
  <si>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</si>
  <si>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</si>
  <si>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</si>
  <si>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</si>
  <si>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</si>
  <si>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</si>
  <si>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</si>
  <si>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</si>
  <si>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</si>
  <si>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</si>
  <si>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</si>
  <si>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</si>
  <si>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</si>
  <si>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</si>
  <si>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</si>
  <si>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</si>
  <si>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</si>
  <si>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</si>
  <si>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</si>
  <si>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</si>
  <si>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</si>
  <si>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</si>
  <si>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</si>
  <si>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</si>
  <si>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</si>
  <si>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</si>
  <si>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</si>
  <si>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</si>
  <si>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</si>
  <si>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</si>
  <si>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</si>
  <si>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</si>
  <si>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</si>
  <si>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</si>
  <si>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</si>
  <si>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</si>
  <si>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</si>
  <si>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</si>
  <si>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</si>
  <si>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</si>
  <si>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</si>
  <si>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</si>
  <si>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</si>
  <si>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</si>
  <si>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</si>
  <si>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</si>
  <si>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</si>
  <si>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</si>
  <si>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</si>
  <si>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</si>
  <si>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</si>
  <si>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</si>
  <si>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</si>
  <si>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</si>
  <si>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</si>
  <si>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</si>
  <si>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</si>
  <si>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</si>
  <si>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</si>
  <si>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</si>
  <si>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</si>
  <si>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</si>
  <si>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</si>
  <si>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</si>
  <si>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</si>
  <si>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</si>
  <si>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</si>
  <si>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</si>
  <si>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</si>
  <si>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</si>
  <si>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</si>
  <si>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</si>
  <si>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</si>
  <si>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</si>
  <si>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</si>
  <si>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</si>
  <si>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</si>
  <si>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</si>
  <si>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</si>
  <si>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</si>
  <si>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</si>
  <si>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</si>
  <si>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</si>
  <si>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</si>
  <si>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</si>
  <si>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</si>
  <si>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</si>
  <si>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</si>
  <si>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</si>
  <si>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</si>
  <si>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</si>
  <si>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</si>
  <si>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</si>
  <si>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</si>
  <si>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</si>
  <si>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</si>
  <si>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</si>
  <si>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</si>
  <si>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</si>
  <si>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</si>
  <si>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</si>
  <si>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</si>
  <si>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</si>
  <si>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</si>
  <si>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</si>
  <si>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</si>
  <si>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</si>
  <si>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</si>
  <si>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</si>
  <si>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</si>
  <si>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</si>
  <si>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</si>
  <si>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</si>
  <si>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</si>
  <si>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</si>
  <si>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</si>
  <si>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</si>
  <si>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</si>
  <si>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</si>
  <si>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</si>
  <si>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</si>
  <si>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</si>
  <si>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</si>
  <si>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</si>
  <si>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</si>
  <si>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</si>
  <si>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</si>
  <si>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</si>
  <si>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</si>
  <si>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</si>
  <si>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</si>
  <si>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</si>
  <si>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</si>
  <si>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</si>
  <si>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</si>
  <si>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</si>
  <si>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</si>
  <si>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</si>
  <si>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</si>
  <si>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</si>
  <si>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</si>
  <si>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</si>
  <si>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</si>
  <si>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</si>
  <si>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</si>
  <si>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</si>
  <si>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</si>
  <si>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</si>
  <si>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</si>
  <si>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</si>
  <si>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</si>
  <si>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</si>
  <si>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</si>
  <si>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</si>
  <si>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</si>
  <si>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</si>
  <si>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</si>
  <si>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</si>
  <si>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</si>
  <si>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</si>
  <si>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</si>
  <si>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</si>
  <si>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</si>
  <si>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</si>
  <si>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</si>
  <si>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</si>
  <si>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</si>
  <si>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</si>
  <si>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</si>
  <si>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</si>
  <si>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</si>
  <si>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</si>
  <si>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</si>
  <si>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</si>
  <si>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</si>
  <si>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</si>
  <si>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</si>
  <si>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</si>
  <si>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</si>
  <si>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</si>
  <si>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</si>
  <si>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</si>
  <si>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</si>
  <si>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</si>
  <si>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</si>
  <si>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</si>
  <si>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</si>
  <si>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</si>
  <si>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</si>
  <si>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</si>
  <si>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</si>
  <si>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</si>
  <si>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</si>
  <si>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</si>
  <si>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</si>
  <si>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</si>
  <si>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</si>
  <si>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</si>
  <si>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</si>
  <si>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</si>
  <si>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</si>
  <si>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</si>
  <si>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</si>
  <si>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</si>
  <si>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</si>
  <si>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</si>
  <si>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</si>
  <si>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</si>
  <si>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</si>
  <si>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</si>
  <si>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</si>
  <si>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</si>
  <si>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</si>
  <si>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</si>
  <si>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</si>
  <si>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</si>
  <si>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</si>
  <si>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</si>
  <si>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</si>
  <si>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</si>
  <si>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</si>
  <si>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</si>
  <si>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</si>
  <si>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</si>
  <si>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</si>
  <si>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</si>
  <si>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</si>
  <si>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</si>
  <si>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</si>
  <si>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</si>
  <si>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</si>
  <si>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</si>
  <si>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</si>
  <si>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</si>
  <si>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</si>
  <si>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</si>
  <si>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</si>
  <si>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</si>
  <si>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</si>
  <si>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</si>
  <si>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</si>
  <si>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</si>
  <si>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</si>
  <si>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</si>
  <si>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</si>
  <si>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</si>
  <si>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</si>
  <si>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</si>
  <si>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</si>
  <si>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</si>
  <si>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</si>
  <si>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</si>
  <si>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</si>
  <si>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</si>
  <si>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</si>
  <si>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</si>
  <si>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</si>
  <si>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</si>
  <si>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</si>
  <si>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</si>
  <si>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</si>
  <si>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</si>
  <si>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</si>
  <si>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</si>
  <si>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</si>
  <si>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</si>
  <si>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</si>
  <si>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</si>
  <si>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</si>
  <si>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</si>
  <si>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</si>
  <si>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</si>
  <si>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</si>
  <si>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</si>
  <si>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</si>
  <si>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</si>
  <si>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</si>
  <si>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</si>
  <si>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</si>
  <si>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</si>
  <si>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</si>
  <si>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</si>
  <si>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</si>
  <si>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</si>
  <si>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</si>
  <si>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</si>
  <si>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</si>
  <si>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</si>
  <si>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</si>
  <si>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</si>
  <si>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</si>
  <si>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</si>
  <si>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</si>
  <si>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</si>
  <si>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</si>
  <si>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</si>
  <si>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</si>
  <si>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</si>
  <si>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</si>
  <si>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</si>
  <si>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</si>
  <si>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</si>
  <si>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</si>
  <si>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</si>
  <si>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</si>
  <si>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</si>
  <si>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</si>
  <si>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</si>
  <si>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</si>
  <si>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</si>
  <si>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</si>
  <si>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</si>
  <si>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</si>
  <si>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</si>
  <si>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</si>
  <si>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</si>
  <si>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</si>
  <si>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</si>
  <si>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</si>
  <si>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</si>
  <si>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</si>
  <si>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</si>
  <si>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</si>
  <si>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</si>
  <si>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</si>
  <si>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</si>
  <si>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</si>
  <si>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</si>
  <si>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</si>
  <si>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</si>
  <si>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</si>
  <si>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</si>
  <si>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</si>
  <si>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</si>
  <si>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</si>
  <si>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</si>
  <si>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</si>
  <si>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</si>
  <si>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</si>
  <si>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</si>
  <si>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</si>
  <si>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</si>
  <si>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</si>
  <si>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</si>
  <si>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</si>
  <si>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</si>
  <si>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</si>
  <si>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</si>
  <si>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</si>
  <si>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</si>
  <si>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</si>
  <si>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</si>
  <si>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</si>
  <si>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</si>
  <si>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</si>
  <si>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</si>
  <si>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</si>
  <si>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</si>
  <si>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</si>
  <si>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</si>
  <si>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</si>
  <si>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</si>
  <si>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</si>
  <si>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</si>
  <si>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</si>
  <si>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</si>
  <si>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</si>
  <si>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</si>
  <si>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</si>
  <si>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</si>
  <si>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</si>
  <si>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</si>
  <si>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</si>
  <si>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</si>
  <si>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</si>
  <si>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</si>
  <si>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</si>
  <si>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</si>
  <si>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</si>
  <si>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</si>
  <si>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</si>
  <si>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</si>
  <si>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</si>
  <si>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</si>
  <si>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</si>
  <si>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</si>
  <si>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</si>
  <si>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</si>
  <si>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</si>
  <si>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</si>
  <si>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</si>
  <si>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</si>
  <si>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</si>
  <si>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</si>
  <si>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</si>
  <si>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</si>
  <si>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</si>
  <si>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</si>
  <si>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</si>
  <si>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</si>
  <si>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</si>
  <si>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</si>
  <si>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</si>
  <si>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</si>
  <si>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</si>
  <si>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</si>
  <si>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</si>
  <si>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</si>
  <si>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</si>
  <si>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</si>
  <si>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</si>
  <si>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</si>
  <si>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</si>
  <si>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</si>
  <si>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</si>
  <si>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</si>
  <si>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</si>
  <si>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</si>
  <si>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</si>
  <si>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</si>
  <si>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</si>
  <si>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</si>
  <si>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</si>
  <si>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</si>
  <si>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</si>
  <si>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</si>
  <si>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</si>
  <si>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</si>
  <si>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</si>
  <si>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</si>
  <si>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</si>
  <si>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</si>
  <si>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</si>
  <si>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</si>
  <si>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</si>
  <si>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</si>
  <si>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</si>
  <si>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</si>
  <si>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</si>
  <si>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</si>
  <si>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</si>
  <si>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</si>
  <si>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</si>
  <si>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</si>
  <si>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</si>
  <si>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</si>
  <si>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</si>
  <si>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</si>
  <si>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</si>
  <si>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</si>
  <si>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</si>
  <si>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</si>
  <si>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</si>
  <si>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</si>
  <si>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</si>
  <si>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</si>
  <si>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</si>
  <si>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</si>
  <si>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</si>
  <si>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</si>
  <si>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</si>
  <si>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</si>
  <si>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</si>
  <si>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</si>
  <si>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</si>
  <si>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</si>
  <si>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</si>
  <si>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</si>
  <si>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</si>
  <si>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</si>
  <si>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</si>
  <si>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</si>
  <si>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</si>
  <si>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</si>
  <si>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</si>
  <si>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</si>
  <si>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</si>
  <si>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</si>
  <si>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</si>
  <si>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</si>
  <si>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</si>
  <si>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</si>
  <si>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</si>
  <si>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</si>
  <si>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</si>
  <si>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</si>
  <si>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</si>
  <si>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</si>
  <si>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</si>
  <si>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</si>
  <si>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</si>
  <si>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</si>
  <si>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</si>
  <si>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</si>
  <si>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</si>
  <si>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</si>
  <si>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</si>
  <si>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</si>
  <si>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</si>
  <si>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</si>
  <si>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</si>
  <si>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</si>
  <si>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</si>
  <si>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</si>
  <si>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</si>
  <si>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</si>
  <si>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</si>
  <si>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</si>
  <si>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</si>
  <si>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</si>
  <si>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</si>
  <si>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</si>
  <si>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</si>
  <si>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</si>
  <si>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</si>
  <si>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</si>
  <si>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</si>
  <si>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</si>
  <si>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</si>
  <si>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</si>
  <si>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</si>
  <si>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</si>
  <si>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</si>
  <si>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</si>
  <si>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</si>
  <si>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</si>
  <si>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</si>
  <si>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</si>
  <si>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</si>
  <si>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</si>
  <si>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</si>
  <si>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</si>
  <si>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</si>
  <si>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</si>
  <si>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</si>
  <si>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</si>
  <si>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</si>
  <si>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</si>
  <si>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</si>
  <si>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</si>
  <si>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</si>
  <si>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</si>
  <si>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</si>
  <si>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</si>
  <si>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</si>
  <si>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</si>
  <si>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</si>
  <si>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</si>
  <si>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</si>
  <si>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</si>
  <si>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</si>
  <si>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</si>
  <si>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</si>
  <si>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</si>
  <si>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</si>
  <si>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</si>
  <si>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</si>
  <si>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</si>
  <si>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</si>
  <si>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</si>
  <si>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</si>
  <si>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</si>
  <si>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</si>
  <si>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</si>
  <si>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</si>
  <si>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</si>
  <si>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</si>
  <si>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</si>
  <si>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</si>
  <si>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</si>
  <si>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</si>
  <si>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</si>
  <si>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</si>
  <si>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</si>
  <si>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</si>
  <si>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</si>
  <si>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</si>
  <si>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</si>
  <si>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</si>
  <si>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</si>
  <si>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</si>
  <si>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</si>
  <si>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</si>
  <si>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</si>
  <si>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</si>
  <si>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</si>
  <si>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</si>
  <si>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</si>
  <si>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</si>
  <si>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</si>
  <si>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</si>
  <si>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</si>
  <si>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</si>
  <si>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</si>
  <si>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</si>
  <si>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</si>
  <si>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</si>
  <si>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</si>
  <si>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</si>
  <si>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</si>
  <si>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</si>
  <si>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</si>
  <si>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</si>
  <si>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</si>
  <si>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</si>
  <si>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</si>
  <si>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</si>
  <si>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</si>
  <si>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</si>
  <si>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</si>
  <si>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</si>
  <si>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</si>
  <si>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</si>
  <si>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</si>
  <si>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</si>
  <si>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</si>
  <si>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</si>
  <si>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</si>
  <si>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</si>
  <si>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</si>
  <si>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</si>
  <si>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</si>
  <si>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</si>
  <si>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</si>
  <si>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</si>
  <si>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</si>
  <si>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</si>
  <si>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</si>
  <si>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</si>
  <si>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</si>
  <si>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</si>
  <si>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</si>
  <si>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</si>
  <si>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</si>
  <si>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</si>
  <si>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</si>
  <si>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</si>
  <si>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</si>
  <si>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</si>
  <si>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</si>
  <si>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</si>
  <si>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</si>
  <si>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</si>
  <si>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</si>
  <si>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</si>
  <si>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</si>
  <si>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</si>
  <si>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</si>
  <si>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</si>
  <si>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</si>
  <si>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</si>
  <si>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</si>
  <si>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</si>
  <si>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</si>
  <si>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</si>
  <si>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</si>
  <si>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</si>
  <si>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</si>
  <si>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</si>
  <si>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</si>
  <si>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</si>
  <si>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</si>
  <si>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</si>
  <si>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</si>
  <si>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</si>
  <si>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</si>
  <si>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</si>
  <si>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</si>
  <si>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</si>
  <si>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</si>
  <si>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</si>
  <si>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</si>
  <si>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</si>
  <si>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</si>
  <si>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</si>
  <si>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</si>
  <si>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</si>
  <si>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</si>
  <si>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</si>
  <si>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</si>
  <si>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</si>
  <si>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</si>
  <si>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</si>
  <si>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</si>
  <si>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</si>
  <si>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</si>
  <si>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</si>
  <si>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</si>
  <si>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</si>
  <si>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</si>
  <si>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</si>
  <si>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</si>
  <si>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</si>
  <si>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</si>
  <si>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</si>
  <si>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</si>
  <si>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</si>
  <si>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</si>
  <si>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</si>
  <si>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</si>
  <si>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</si>
  <si>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</si>
  <si>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</si>
  <si>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</si>
  <si>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</si>
  <si>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</si>
  <si>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</si>
  <si>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</si>
  <si>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</si>
  <si>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</si>
  <si>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</si>
  <si>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</si>
  <si>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</si>
  <si>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</si>
  <si>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</si>
  <si>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</si>
  <si>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</si>
  <si>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</si>
  <si>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</si>
  <si>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</si>
  <si>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</si>
  <si>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</si>
  <si>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</si>
  <si>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</si>
  <si>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</si>
  <si>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</si>
  <si>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</si>
  <si>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</si>
  <si>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</si>
  <si>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</si>
  <si>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</si>
  <si>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</si>
  <si>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</si>
  <si>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</si>
  <si>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</si>
  <si>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</si>
  <si>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</si>
  <si>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</si>
  <si>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</si>
  <si>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</si>
  <si>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</si>
  <si>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</si>
  <si>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</si>
  <si>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</si>
  <si>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</si>
  <si>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</si>
  <si>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</si>
  <si>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</si>
  <si>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</si>
  <si>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</si>
  <si>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</si>
  <si>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</si>
  <si>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</si>
  <si>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</si>
  <si>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</si>
  <si>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</si>
  <si>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</si>
  <si>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</si>
  <si>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</si>
  <si>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</si>
  <si>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</si>
  <si>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</si>
  <si>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</si>
  <si>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</si>
  <si>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</si>
  <si>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</si>
  <si>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</si>
  <si>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</si>
  <si>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</si>
  <si>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</si>
  <si>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</si>
  <si>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</si>
  <si>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</si>
  <si>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</si>
  <si>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</si>
  <si>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</si>
  <si>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</si>
  <si>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</si>
  <si>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</si>
  <si>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</si>
  <si>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</si>
  <si>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</si>
  <si>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</si>
  <si>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</si>
  <si>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</si>
  <si>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</si>
  <si>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</si>
  <si>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</si>
  <si>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</si>
  <si>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</si>
  <si>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</si>
  <si>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</si>
  <si>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</si>
  <si>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</si>
  <si>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</si>
  <si>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</si>
  <si>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</si>
  <si>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</si>
  <si>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</si>
  <si>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</si>
  <si>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</si>
  <si>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</si>
  <si>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</si>
  <si>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</si>
  <si>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</si>
  <si>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</si>
  <si>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</si>
  <si>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</si>
  <si>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</si>
  <si>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</si>
  <si>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</si>
  <si>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</si>
  <si>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</si>
  <si>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</si>
  <si>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</si>
  <si>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</si>
  <si>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</si>
  <si>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</si>
  <si>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</si>
  <si>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</si>
  <si>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</si>
  <si>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</si>
  <si>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</si>
  <si>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</si>
  <si>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</si>
  <si>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</si>
  <si>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</si>
  <si>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</si>
  <si>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</si>
  <si>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</si>
  <si>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</si>
  <si>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</si>
  <si>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</si>
  <si>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</si>
  <si>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</si>
  <si>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</si>
  <si>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</si>
  <si>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</si>
  <si>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</si>
  <si>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</si>
  <si>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</si>
  <si>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</si>
  <si>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</si>
  <si>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</si>
  <si>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</si>
  <si>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</si>
  <si>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</si>
  <si>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</si>
  <si>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</si>
  <si>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</si>
  <si>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</si>
  <si>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</si>
  <si>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</si>
  <si>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</si>
  <si>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</si>
  <si>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</si>
  <si>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</si>
  <si>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</si>
  <si>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</si>
  <si>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</si>
  <si>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</si>
  <si>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</si>
  <si>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</si>
  <si>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</si>
  <si>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</si>
  <si>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</si>
  <si>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</si>
  <si>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</si>
  <si>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</si>
  <si>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</si>
  <si>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</si>
  <si>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</si>
  <si>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</si>
  <si>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</si>
  <si>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</si>
  <si>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</si>
  <si>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</si>
  <si>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</si>
  <si>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</si>
  <si>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</si>
  <si>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</si>
  <si>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</si>
  <si>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</si>
  <si>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</si>
  <si>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</si>
  <si>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</si>
  <si>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</si>
  <si>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</si>
  <si>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</si>
  <si>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</si>
  <si>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</si>
  <si>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</si>
  <si>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</si>
  <si>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</si>
  <si>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</si>
  <si>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</si>
  <si>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</si>
  <si>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</si>
  <si>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</si>
  <si>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</si>
  <si>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</si>
  <si>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</si>
  <si>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</si>
  <si>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</si>
  <si>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</si>
  <si>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</si>
  <si>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</si>
  <si>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</si>
  <si>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</si>
  <si>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</si>
  <si>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</si>
  <si>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</si>
  <si>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</si>
  <si>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</si>
  <si>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</si>
  <si>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</si>
  <si>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</si>
  <si>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</si>
  <si>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</si>
  <si>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</si>
  <si>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</si>
  <si>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</si>
  <si>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</si>
  <si>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</si>
  <si>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</si>
  <si>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</si>
  <si>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</si>
  <si>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</si>
  <si>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</si>
  <si>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</si>
  <si>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</si>
  <si>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</si>
  <si>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</si>
  <si>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</si>
  <si>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</si>
  <si>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</si>
  <si>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</si>
  <si>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</si>
  <si>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</si>
  <si>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</si>
  <si>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</si>
  <si>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</si>
  <si>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</si>
  <si>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</si>
  <si>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</si>
  <si>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</si>
  <si>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</si>
  <si>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</si>
  <si>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</si>
  <si>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</si>
  <si>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</si>
  <si>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</si>
  <si>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</si>
  <si>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</si>
  <si>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</si>
  <si>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</si>
  <si>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</si>
  <si>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</si>
  <si>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</si>
  <si>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</si>
  <si>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</si>
  <si>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</si>
  <si>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</si>
  <si>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</si>
  <si>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</si>
  <si>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</si>
  <si>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</si>
  <si>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</si>
  <si>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</si>
  <si>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</si>
  <si>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</si>
  <si>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</si>
  <si>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</si>
  <si>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</si>
  <si>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</si>
  <si>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</si>
  <si>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</si>
  <si>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</si>
  <si>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</si>
  <si>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</si>
  <si>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</si>
  <si>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</si>
  <si>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</si>
  <si>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</si>
  <si>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</si>
  <si>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</si>
  <si>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</si>
  <si>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</si>
  <si>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</si>
  <si>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</si>
  <si>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</si>
  <si>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</si>
  <si>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</si>
  <si>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</si>
  <si>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</si>
  <si>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</si>
  <si>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</si>
  <si>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</si>
  <si>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</si>
  <si>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</si>
  <si>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</si>
  <si>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</si>
  <si>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</si>
  <si>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</si>
  <si>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</si>
  <si>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</si>
  <si>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</si>
  <si>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</si>
  <si>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</si>
  <si>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</si>
  <si>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</si>
  <si>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</si>
  <si>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</si>
  <si>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</si>
  <si>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</si>
  <si>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</si>
  <si>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</si>
  <si>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</si>
  <si>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</si>
  <si>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</si>
  <si>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</si>
  <si>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</si>
  <si>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</si>
  <si>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</si>
  <si>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</si>
  <si>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</si>
  <si>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</si>
  <si>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</si>
  <si>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</si>
  <si>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</si>
  <si>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</si>
  <si>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</si>
  <si>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</si>
  <si>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</si>
  <si>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</si>
  <si>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</si>
  <si>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</si>
  <si>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</si>
  <si>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</si>
  <si>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</si>
  <si>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</si>
  <si>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</si>
  <si>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</si>
  <si>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</si>
  <si>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</si>
  <si>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</si>
  <si>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</si>
  <si>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</si>
  <si>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</si>
  <si>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</si>
  <si>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</si>
  <si>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</si>
  <si>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</si>
  <si>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</si>
  <si>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</si>
  <si>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</si>
  <si>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</si>
  <si>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</si>
  <si>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</si>
  <si>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</si>
  <si>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</si>
  <si>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</si>
  <si>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</si>
  <si>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</si>
  <si>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</si>
  <si>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</si>
  <si>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</si>
  <si>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</si>
  <si>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</si>
  <si>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</si>
  <si>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</si>
  <si>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</si>
  <si>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</si>
  <si>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</si>
  <si>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</si>
  <si>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</si>
  <si>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</si>
  <si>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</si>
  <si>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</si>
  <si>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</si>
  <si>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</si>
  <si>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</si>
  <si>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</si>
  <si>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</si>
  <si>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</si>
  <si>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</si>
  <si>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</si>
  <si>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</si>
  <si>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</si>
  <si>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</si>
  <si>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</si>
  <si>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</si>
  <si>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</si>
  <si>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</si>
  <si>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</si>
  <si>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</si>
  <si>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</si>
  <si>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</si>
  <si>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</si>
  <si>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</si>
  <si>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</si>
  <si>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</si>
  <si>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</si>
  <si>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</si>
  <si>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</si>
  <si>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</si>
  <si>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</si>
  <si>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</si>
  <si>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</si>
  <si>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</si>
  <si>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</si>
  <si>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</si>
  <si>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</si>
  <si>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</si>
  <si>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</si>
  <si>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</si>
  <si>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</si>
  <si>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</si>
  <si>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</si>
  <si>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</si>
  <si>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</si>
  <si>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</si>
  <si>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</si>
  <si>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</si>
  <si>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</si>
  <si>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</si>
  <si>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</si>
  <si>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</si>
  <si>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</si>
  <si>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</si>
  <si>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</si>
  <si>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</si>
  <si>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</si>
  <si>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</si>
  <si>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</si>
  <si>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</si>
  <si>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</si>
  <si>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</si>
  <si>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</si>
  <si>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</si>
  <si>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</si>
  <si>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</si>
  <si>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</si>
  <si>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</si>
  <si>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</si>
  <si>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</si>
  <si>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</si>
  <si>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</si>
  <si>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</si>
  <si>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</si>
  <si>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</si>
  <si>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</si>
  <si>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</si>
  <si>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</si>
  <si>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</si>
  <si>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</si>
  <si>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</si>
  <si>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</si>
  <si>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</si>
  <si>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</si>
  <si>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</si>
  <si>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</si>
  <si>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</si>
  <si>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</si>
  <si>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</si>
  <si>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</si>
  <si>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</si>
  <si>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</si>
  <si>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</si>
  <si>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</si>
  <si>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</si>
  <si>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</si>
  <si>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</si>
  <si>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</si>
  <si>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</si>
  <si>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</si>
  <si>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</si>
  <si>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</si>
  <si>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</si>
  <si>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</si>
  <si>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</si>
  <si>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</si>
  <si>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</si>
  <si>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</si>
  <si>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</si>
  <si>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</si>
  <si>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</si>
  <si>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</si>
  <si>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</si>
  <si>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</si>
  <si>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</si>
  <si>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</si>
  <si>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</si>
  <si>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</si>
  <si>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</si>
  <si>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</si>
  <si>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</si>
  <si>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</si>
  <si>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</si>
  <si>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</si>
  <si>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</si>
  <si>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</si>
  <si>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</si>
  <si>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</si>
  <si>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</si>
  <si>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</si>
  <si>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</si>
  <si>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</si>
  <si>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</si>
  <si>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</si>
  <si>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</si>
  <si>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</si>
  <si>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</si>
  <si>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</si>
  <si>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</si>
  <si>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</si>
  <si>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</si>
  <si>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</si>
  <si>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</si>
  <si>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</si>
  <si>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</si>
  <si>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</si>
  <si>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</si>
  <si>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</si>
  <si>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</si>
  <si>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</si>
  <si>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</si>
  <si>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</si>
  <si>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</si>
  <si>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</si>
  <si>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</si>
  <si>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</si>
  <si>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</si>
  <si>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</si>
  <si>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</si>
  <si>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</si>
  <si>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</si>
  <si>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</si>
  <si>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</si>
  <si>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</si>
  <si>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</si>
  <si>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</si>
  <si>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</si>
  <si>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</si>
  <si>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</si>
  <si>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</si>
  <si>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</si>
  <si>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</si>
  <si>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</si>
  <si>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</si>
  <si>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</si>
  <si>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</si>
  <si>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</si>
  <si>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</si>
  <si>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</si>
  <si>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</si>
  <si>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</si>
  <si>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</si>
  <si>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</si>
  <si>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</si>
  <si>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</si>
  <si>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</si>
  <si>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</si>
  <si>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</si>
  <si>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</si>
  <si>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</si>
  <si>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</si>
  <si>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</si>
  <si>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</si>
  <si>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</si>
  <si>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</si>
  <si>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</si>
  <si>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</si>
  <si>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</si>
  <si>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</si>
  <si>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</si>
  <si>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</si>
  <si>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</si>
  <si>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</si>
  <si>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</si>
  <si>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</si>
  <si>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</si>
  <si>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</si>
  <si>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</si>
  <si>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</si>
  <si>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</si>
  <si>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</si>
  <si>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</si>
  <si>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</si>
  <si>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</si>
  <si>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</si>
  <si>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</si>
  <si>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</si>
  <si>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</si>
  <si>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</si>
  <si>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</si>
  <si>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</si>
  <si>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</si>
  <si>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</si>
  <si>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</si>
  <si>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</si>
  <si>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</si>
  <si>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</si>
  <si>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</si>
  <si>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</si>
  <si>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</si>
  <si>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</si>
  <si>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</si>
  <si>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</si>
  <si>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</si>
  <si>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</si>
  <si>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</si>
  <si>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</si>
  <si>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</si>
  <si>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</si>
  <si>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</si>
  <si>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</si>
  <si>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</si>
  <si>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</si>
  <si>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</si>
  <si>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</si>
  <si>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</si>
  <si>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</si>
  <si>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</si>
  <si>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</si>
  <si>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</si>
  <si>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</si>
  <si>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</si>
  <si>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</si>
  <si>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</si>
  <si>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</si>
  <si>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</si>
  <si>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</si>
  <si>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</si>
  <si>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</si>
  <si>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</si>
  <si>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</si>
  <si>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</si>
  <si>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</si>
  <si>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</si>
  <si>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</si>
  <si>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</si>
  <si>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</si>
  <si>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</si>
  <si>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</si>
  <si>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</si>
  <si>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</si>
  <si>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</si>
  <si>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</si>
  <si>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</si>
  <si>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</si>
  <si>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</si>
  <si>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</si>
  <si>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</si>
  <si>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</si>
  <si>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</si>
  <si>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</si>
  <si>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</si>
  <si>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</si>
  <si>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</si>
  <si>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</si>
  <si>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</si>
  <si>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</si>
  <si>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</si>
  <si>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</si>
  <si>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</si>
  <si>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</si>
  <si>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</si>
  <si>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</si>
  <si>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</si>
  <si>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</si>
  <si>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</si>
  <si>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</si>
  <si>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</si>
  <si>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</si>
  <si>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</si>
  <si>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</si>
  <si>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</si>
  <si>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</si>
  <si>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</si>
  <si>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</si>
  <si>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</si>
  <si>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</si>
  <si>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</si>
  <si>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</si>
  <si>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</si>
  <si>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</si>
  <si>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</si>
  <si>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</si>
  <si>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</si>
  <si>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</si>
  <si>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</si>
  <si>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</si>
  <si>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</si>
  <si>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</si>
  <si>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</si>
  <si>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</si>
  <si>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</si>
  <si>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</si>
  <si>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</si>
  <si>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</si>
  <si>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</si>
  <si>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</si>
  <si>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</si>
  <si>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</si>
  <si>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</si>
  <si>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</si>
  <si>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</si>
  <si>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</si>
  <si>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</si>
  <si>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</si>
  <si>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</si>
  <si>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</si>
  <si>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</si>
  <si>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</si>
  <si>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</si>
  <si>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</si>
  <si>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</si>
  <si>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</si>
  <si>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</si>
  <si>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</si>
  <si>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</si>
  <si>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</si>
  <si>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</si>
  <si>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</si>
  <si>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</si>
  <si>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</si>
  <si>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</si>
  <si>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</si>
  <si>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</si>
  <si>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</si>
  <si>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</si>
  <si>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</si>
  <si>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</si>
  <si>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</si>
  <si>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</si>
  <si>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</si>
  <si>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</si>
  <si>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</si>
  <si>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</si>
  <si>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</si>
  <si>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</si>
  <si>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</si>
  <si>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</si>
  <si>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</si>
  <si>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</si>
  <si>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</si>
  <si>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</si>
  <si>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</si>
  <si>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</si>
  <si>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</si>
  <si>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</si>
  <si>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</si>
  <si>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</si>
  <si>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</si>
  <si>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</si>
  <si>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</si>
  <si>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</si>
  <si>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</si>
  <si>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</si>
  <si>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</si>
  <si>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</si>
  <si>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</si>
  <si>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</si>
  <si>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</si>
  <si>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</si>
  <si>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</si>
  <si>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</si>
  <si>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</si>
  <si>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</si>
  <si>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</si>
  <si>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</si>
  <si>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</si>
  <si>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</si>
  <si>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</si>
  <si>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</si>
  <si>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</si>
  <si>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</si>
  <si>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</si>
  <si>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</si>
  <si>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</si>
  <si>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</si>
  <si>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</si>
  <si>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</si>
  <si>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</si>
  <si>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</si>
  <si>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</si>
  <si>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</si>
  <si>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</si>
  <si>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</si>
  <si>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</si>
  <si>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</si>
  <si>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</si>
  <si>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</si>
  <si>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</si>
  <si>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</si>
  <si>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</si>
  <si>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</si>
  <si>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</si>
  <si>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</si>
  <si>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</si>
  <si>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</si>
  <si>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</si>
  <si>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</si>
  <si>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</si>
  <si>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</si>
  <si>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</si>
  <si>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</si>
  <si>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</si>
  <si>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</si>
  <si>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</si>
  <si>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</si>
  <si>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</si>
  <si>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</si>
  <si>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</si>
  <si>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</si>
  <si>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</si>
  <si>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</si>
  <si>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</si>
  <si>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</si>
  <si>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</si>
  <si>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</si>
  <si>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</si>
  <si>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</si>
  <si>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</si>
  <si>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</si>
  <si>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</si>
  <si>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</si>
  <si>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</si>
  <si>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</si>
  <si>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</si>
  <si>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</si>
  <si>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</si>
  <si>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</si>
  <si>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</si>
  <si>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</si>
  <si>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</si>
  <si>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</si>
  <si>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</si>
  <si>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</si>
  <si>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</si>
  <si>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</si>
  <si>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</si>
  <si>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</si>
  <si>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</si>
  <si>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</si>
  <si>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</si>
  <si>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</si>
  <si>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</si>
  <si>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</si>
  <si>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</si>
  <si>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</si>
  <si>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</si>
  <si>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</si>
  <si>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</si>
  <si>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</si>
  <si>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</si>
  <si>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</si>
  <si>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</si>
  <si>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</si>
  <si>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</si>
  <si>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</si>
  <si>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</si>
  <si>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</si>
  <si>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</si>
  <si>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</si>
  <si>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</si>
  <si>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</si>
  <si>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</si>
  <si>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</si>
  <si>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</si>
  <si>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</si>
  <si>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</si>
  <si>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</si>
  <si>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</si>
  <si>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</si>
  <si>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</si>
  <si>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</si>
  <si>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</si>
  <si>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</si>
  <si>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</si>
  <si>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</si>
  <si>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</si>
  <si>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</si>
  <si>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</si>
  <si>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</si>
  <si>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</si>
  <si>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</si>
  <si>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</si>
  <si>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</si>
  <si>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</si>
  <si>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</si>
  <si>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</si>
  <si>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</si>
  <si>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</si>
  <si>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</si>
  <si>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</si>
  <si>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</si>
  <si>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</si>
  <si>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</si>
  <si>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</si>
  <si>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</si>
  <si>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</si>
  <si>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</si>
  <si>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</si>
  <si>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</si>
  <si>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</si>
  <si>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</si>
  <si>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</si>
  <si>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</si>
  <si>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</si>
  <si>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</si>
  <si>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</si>
  <si>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</si>
  <si>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</si>
  <si>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</si>
  <si>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</si>
  <si>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</si>
  <si>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</si>
  <si>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</si>
  <si>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</si>
  <si>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</si>
  <si>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</si>
  <si>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</si>
  <si>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</si>
  <si>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</si>
  <si>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</si>
  <si>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</si>
  <si>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</si>
  <si>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</si>
  <si>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</si>
  <si>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</si>
  <si>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</si>
  <si>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</si>
  <si>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</si>
  <si>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</si>
  <si>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</si>
  <si>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</si>
  <si>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</si>
  <si>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</si>
  <si>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</si>
  <si>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</si>
  <si>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</si>
  <si>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</si>
  <si>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</si>
  <si>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</si>
  <si>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</si>
  <si>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</si>
  <si>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</si>
  <si>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</si>
  <si>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</si>
  <si>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</si>
  <si>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</si>
  <si>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</si>
  <si>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</si>
  <si>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</si>
  <si>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</si>
  <si>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</si>
  <si>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</si>
  <si>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</si>
  <si>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</si>
  <si>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</si>
  <si>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</si>
  <si>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</si>
  <si>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</si>
  <si>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</si>
  <si>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</si>
  <si>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</si>
  <si>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</si>
  <si>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</si>
  <si>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</si>
  <si>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</si>
  <si>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</si>
  <si>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</si>
  <si>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</si>
  <si>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</si>
  <si>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</si>
  <si>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</si>
  <si>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</si>
  <si>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</si>
  <si>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</si>
  <si>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</si>
  <si>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</si>
  <si>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</si>
  <si>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</si>
  <si>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</si>
  <si>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</si>
  <si>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</si>
  <si>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</si>
  <si>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</si>
  <si>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</si>
  <si>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</si>
  <si>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</si>
  <si>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</si>
  <si>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</si>
  <si>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</si>
  <si>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</si>
  <si>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</si>
  <si>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</si>
  <si>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</si>
  <si>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</si>
  <si>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</si>
  <si>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</si>
  <si>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</si>
  <si>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</si>
  <si>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</si>
  <si>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</si>
  <si>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</si>
  <si>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</si>
  <si>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</si>
  <si>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</si>
  <si>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</si>
  <si>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</si>
  <si>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</si>
  <si>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</si>
  <si>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</si>
  <si>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</si>
  <si>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</si>
  <si>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</si>
  <si>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</si>
  <si>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</si>
  <si>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</si>
  <si>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</si>
  <si>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</si>
  <si>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</si>
  <si>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</si>
  <si>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</si>
  <si>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</si>
  <si>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</si>
  <si>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</si>
  <si>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</si>
  <si>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</si>
  <si>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</si>
  <si>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</si>
  <si>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</si>
  <si>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</si>
  <si>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</si>
  <si>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</si>
  <si>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</si>
  <si>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</si>
  <si>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</si>
  <si>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</si>
  <si>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</si>
  <si>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</si>
  <si>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</si>
  <si>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</si>
  <si>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</si>
  <si>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</si>
  <si>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</si>
  <si>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</si>
  <si>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</si>
  <si>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</si>
  <si>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</si>
  <si>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</si>
  <si>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</si>
  <si>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</si>
  <si>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</si>
  <si>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</si>
  <si>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</si>
  <si>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</si>
  <si>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</si>
  <si>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</si>
  <si>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</si>
  <si>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</si>
  <si>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</si>
  <si>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</si>
  <si>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</si>
  <si>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</si>
  <si>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</si>
  <si>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</si>
  <si>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</si>
  <si>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</si>
  <si>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</si>
  <si>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</si>
  <si>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</si>
  <si>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</si>
  <si>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</si>
  <si>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</si>
  <si>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</si>
  <si>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</si>
  <si>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</si>
  <si>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</si>
  <si>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</si>
  <si>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</si>
  <si>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</si>
  <si>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</si>
  <si>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</si>
  <si>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</si>
  <si>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</si>
  <si>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</si>
  <si>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</si>
  <si>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</si>
  <si>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</si>
  <si>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</si>
  <si>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</si>
  <si>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</si>
  <si>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</si>
  <si>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</si>
  <si>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</si>
  <si>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</si>
  <si>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</si>
  <si>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</si>
  <si>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</si>
  <si>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</si>
  <si>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</si>
  <si>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</si>
  <si>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</si>
  <si>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</si>
  <si>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</si>
  <si>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</si>
  <si>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</si>
  <si>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</si>
  <si>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</si>
  <si>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</si>
  <si>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</si>
  <si>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</si>
  <si>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</si>
  <si>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</si>
  <si>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</si>
  <si>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</si>
  <si>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</si>
  <si>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</si>
  <si>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</si>
  <si>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</si>
  <si>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</si>
  <si>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</si>
  <si>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</si>
  <si>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</si>
  <si>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</si>
  <si>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</si>
  <si>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</si>
  <si>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</si>
  <si>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</si>
  <si>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</si>
  <si>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</si>
  <si>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</si>
  <si>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</si>
  <si>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</si>
  <si>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</si>
  <si>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</si>
  <si>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</si>
  <si>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</si>
  <si>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</si>
  <si>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</si>
  <si>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</si>
  <si>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</si>
  <si>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</si>
  <si>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</si>
  <si>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</si>
  <si>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</si>
  <si>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</si>
  <si>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</si>
  <si>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</si>
  <si>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</si>
  <si>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</si>
  <si>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</si>
  <si>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</si>
  <si>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</si>
  <si>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</si>
  <si>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</si>
  <si>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</si>
  <si>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</si>
  <si>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</si>
  <si>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</si>
  <si>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</si>
  <si>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</si>
  <si>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</si>
  <si>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</si>
  <si>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</si>
  <si>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</si>
  <si>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</si>
  <si>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</si>
  <si>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</si>
  <si>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</si>
  <si>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</si>
  <si>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</si>
  <si>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</si>
  <si>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</si>
  <si>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</si>
  <si>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</si>
  <si>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</si>
  <si>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</si>
  <si>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</si>
  <si>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</si>
  <si>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</si>
  <si>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</si>
  <si>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</si>
  <si>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</si>
  <si>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</si>
  <si>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</si>
  <si>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</si>
  <si>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</si>
  <si>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</si>
  <si>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</si>
  <si>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</si>
  <si>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</si>
  <si>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</si>
  <si>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</si>
  <si>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</si>
  <si>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</si>
  <si>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</si>
  <si>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</si>
  <si>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</si>
  <si>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</si>
  <si>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</si>
  <si>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</si>
  <si>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</si>
  <si>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</si>
  <si>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</si>
  <si>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</si>
  <si>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</si>
  <si>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</si>
  <si>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</si>
  <si>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</si>
  <si>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</si>
  <si>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</si>
  <si>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</si>
  <si>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</si>
  <si>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</si>
  <si>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</si>
  <si>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</si>
  <si>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</si>
  <si>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</si>
  <si>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</si>
  <si>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</si>
  <si>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</si>
  <si>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</si>
  <si>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</si>
  <si>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</si>
  <si>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</si>
  <si>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</si>
  <si>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</si>
  <si>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</si>
  <si>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</si>
  <si>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</si>
  <si>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</si>
  <si>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</si>
  <si>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</si>
  <si>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</si>
  <si>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</si>
  <si>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</si>
  <si>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</si>
  <si>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</si>
  <si>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</si>
  <si>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</si>
  <si>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</si>
  <si>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</si>
  <si>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</si>
  <si>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</si>
  <si>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</si>
  <si>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</si>
  <si>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</si>
  <si>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</si>
  <si>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</si>
  <si>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</si>
  <si>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</si>
  <si>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</si>
  <si>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</si>
  <si>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</si>
  <si>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</si>
  <si>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</si>
  <si>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</si>
  <si>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</si>
  <si>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</si>
  <si>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</si>
  <si>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</si>
  <si>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</si>
  <si>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</si>
  <si>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</si>
  <si>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</si>
  <si>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</si>
  <si>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</si>
  <si>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</si>
  <si>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</si>
  <si>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</si>
  <si>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</si>
  <si>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</si>
  <si>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</si>
  <si>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</si>
  <si>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</si>
  <si>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</si>
  <si>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</si>
  <si>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</si>
  <si>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</si>
  <si>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</si>
  <si>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</si>
  <si>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</si>
  <si>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</si>
  <si>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</si>
  <si>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</si>
  <si>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</si>
  <si>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</si>
  <si>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</si>
  <si>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</si>
  <si>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</si>
  <si>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</si>
  <si>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</si>
  <si>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</si>
  <si>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</si>
  <si>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</si>
  <si>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</si>
  <si>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</si>
  <si>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</si>
  <si>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</si>
  <si>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</si>
  <si>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</si>
  <si>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</si>
  <si>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</si>
  <si>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</si>
  <si>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</si>
  <si>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</si>
  <si>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</si>
  <si>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</si>
  <si>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</si>
  <si>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</si>
  <si>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</si>
  <si>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</si>
  <si>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</si>
  <si>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</si>
  <si>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</si>
  <si>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</si>
  <si>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</si>
  <si>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</si>
  <si>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</si>
  <si>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</si>
  <si>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</si>
  <si>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</si>
  <si>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</si>
  <si>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</si>
  <si>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</si>
  <si>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</si>
  <si>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</si>
  <si>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</si>
  <si>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</si>
  <si>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</si>
  <si>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</si>
  <si>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</si>
  <si>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</si>
  <si>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</si>
  <si>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</si>
  <si>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</si>
  <si>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</si>
  <si>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</si>
  <si>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</si>
  <si>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</si>
  <si>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</si>
  <si>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</si>
  <si>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</si>
  <si>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</si>
  <si>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</si>
  <si>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</si>
  <si>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</si>
  <si>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</si>
  <si>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</si>
  <si>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</si>
  <si>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</si>
  <si>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Power not restore and site was working on PG , 
            Currently, PG disconnected as per the neighbor request.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</si>
</sst>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58" dataDxfId="157" headerRowBorderDxfId="155" tableBorderDxfId="156" totalsRowBorderDxfId="154">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5" totalsRowShown="0" headerRowDxfId="141" dataDxfId="140" headerRowBorderDxfId="138" tableBorderDxfId="139" totalsRowBorderDxfId="137">
  <autoFilter ref="A1:CJ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32" dataDxfId="31" headerRowBorderDxfId="29" tableBorderDxfId="30" totalsRowBorderDxfId="28">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8" sqref="K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305.89894432870642</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1</v>
      </c>
      <c r="D3" s="116" t="s">
        <v>11124</v>
      </c>
      <c r="E3" s="63" t="s">
        <v>39021</v>
      </c>
      <c r="F3" s="118"/>
      <c r="G3" s="119">
        <f ca="1">IFERROR(NOW()-F3,"")</f>
        <v>45968.847370254633</v>
      </c>
      <c r="H3" s="118">
        <v>45968.777881944443</v>
      </c>
      <c r="I3" s="116" t="str">
        <f>IFERROR(VLOOKUP(D3,DB!A:F,6,0),"")</f>
        <v>Generator-SG</v>
      </c>
      <c r="J3" s="116" t="str">
        <f>IFERROR(VLOOKUP(D3,DB!A:G,7,0),"")</f>
        <v>Dead</v>
      </c>
      <c r="K3" s="120" t="s">
        <v>39024</v>
      </c>
      <c r="L3" s="121" t="str">
        <f>IFERROR(VLOOKUP(D3,DB!A:I,9,0),"")</f>
        <v>Latis</v>
      </c>
    </row>
    <row r="4" spans="1:15" ht="15" customHeight="1">
      <c r="A4" s="115"/>
      <c r="B4" s="116" t="str">
        <f>IFERROR(VLOOKUP(D4,DB!A:K,11,0),"")</f>
        <v/>
      </c>
      <c r="C4" s="116"/>
      <c r="D4" s="116"/>
      <c r="E4" s="117"/>
      <c r="F4" s="118"/>
      <c r="G4" s="119">
        <f ca="1">IFERROR(NOW()-F4,"")</f>
        <v>45968.847370254633</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45968.847370254633</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45968.847370254633</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45968.847370254633</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45968.847370254633</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45968.847370254633</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45968.847370254633</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45968.847370254633</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45968.847370254633</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45968.847370254633</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45968.847370254633</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45968.847370254633</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45968.847370254633</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45968.847370254633</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45968.847370254633</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45968.847370254633</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45968.847370254633</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45968.847370254633</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45968.847370254633</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45968.847370254633</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45968.847370254633</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45968.847370254633</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45968.847370254633</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45968.847370254633</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45968.847370254633</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45968.847370254633</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45968.847370254633</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45968.847370254633</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45968.847370254633</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45968.847370254633</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45968.847370254633</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45968.847370254633</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45968.847370254633</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45968.847370254633</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45968.847370254633</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45968.847370254633</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45968.847370254633</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45968.847370254633</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45968.847370254633</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45968.847370254633</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45968.847370254633</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45968.847370254633</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45968.847370254633</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45968.847370254633</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45968.847370254633</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45968.847370254633</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45968.847370254633</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45968.847370254633</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45968.847370254633</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45968.847370254633</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45968.847370254633</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45968.847370254633</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45968.847370254633</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45968.847370254633</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45968.847370254633</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45968.847370254633</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45968.847370254633</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45968.847370254633</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45968.847370254633</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45968.847370254633</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45968.847370254633</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45968.847370254633</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45968.847370254633</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45968.847370254633</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45968.847370254633</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45968.847370254633</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45968.847370254633</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45968.847370254633</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45968.847370254633</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45968.847370254633</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45968.847370254633</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45968.847370254633</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45968.847370254633</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45968.847370254633</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45968.847370254633</v>
      </c>
      <c r="H78" s="118"/>
      <c r="I78" s="116" t="str">
        <f>IFERROR(VLOOKUP(D78,DB!A:F,6,0),"")</f>
        <v/>
      </c>
      <c r="J78" s="116" t="str">
        <f>IFERROR(VLOOKUP(D78,DB!A:G,7,0),"")</f>
        <v/>
      </c>
      <c r="K78" s="120"/>
      <c r="L78" s="121" t="str">
        <f>IFERROR(VLOOKUP(D78,DB!A:I,9,0),"")</f>
        <v/>
      </c>
    </row>
    <row r="79" spans="1:12" ht="15" customHeight="1">
      <c r="A79" s="124"/>
      <c r="B79" s="125" t="str">
        <f>IFERROR(VLOOKUP(D79,DB!A:K,11,0),"")</f>
        <v/>
      </c>
      <c r="C79" s="125"/>
      <c r="D79" s="125"/>
      <c r="E79" s="126"/>
      <c r="F79" s="127"/>
      <c r="G79" s="128">
        <f ca="1">IFERROR(NOW()-F79,"")</f>
        <v>45968.847370254633</v>
      </c>
      <c r="H79" s="127"/>
      <c r="I79" s="125" t="str">
        <f>IFERROR(VLOOKUP(D79,DB!A:F,6,0),"")</f>
        <v/>
      </c>
      <c r="J79" s="125" t="str">
        <f>IFERROR(VLOOKUP(D79,DB!A:G,7,0),"")</f>
        <v/>
      </c>
      <c r="K79" s="129"/>
      <c r="L79" s="130" t="str">
        <f>IFERROR(VLOOKUP(D79,DB!A:I,9,0),"")</f>
        <v/>
      </c>
    </row>
  </sheetData>
  <customSheetViews>
    <customSheetView guid="{F6042A99-DD27-4453-835D-0834D95730CC}" filter="1" showAutoFilter="1">
      <pageMargins left="0" right="0" top="0" bottom="0" header="0" footer="0"/>
      <autoFilter ref="B1:M1" xr:uid="{0B0E21BA-718E-453F-AB19-AB9B71CA2353}"/>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5"/>
  <sheetViews>
    <sheetView workbookViewId="0">
      <selection activeCell="A10" sqref="A10:X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143.84753229167109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45968.847370254633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45968.847370254633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45968.847370254633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45968.847370254633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45968.847370254633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45968.847370254633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45968.847370254633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45968.847370254633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45968.847370254633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45968.847370254633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45968.847370254633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45968.847370254633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45968.847370254633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45968.847370254633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45968.847370254633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45968.847370254633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45968.847370254633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45968.847370254633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45968.847370254633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45968.847370254633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45968.847370254633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45968.847370254633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45968.847370254633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45968.847370254633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45968.847370254633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45968.847370254633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45968.847370254633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45968.847370254633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45968.847370254633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45968.847370254633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45968.847370254633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45968.847370254633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45968.847370254633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45968.847370254633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45968.847370254633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45968.847370254633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45968.847370254633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45968.847370254633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45968.847370254633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45968.847370254633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45968.847370254633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45968.847370254633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45968.847370254633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45968.847370254633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45968.847370254633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45968.847370254633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45968.847370254633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45968.847370254633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45968.847370254633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45968.847370254633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45968.847370254633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45968.847370254633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45968.847370254633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45968.847370254633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45968.847370254633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45968.847370254633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45968.847370254633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45968.847370254633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45968.847370254633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45968.847370254633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45968.847370254633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45968.847370254633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45968.847370254633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45968.847370254633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45968.847370254633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45968.847370254633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45968.847370254633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45968.847370254633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45968.847370254633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45968.847370254633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45968.847370254633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37"/>
      <c r="B75" s="138" t="str">
        <f>IFERROR(VLOOKUP(D75,DB!A:K,11,0),"")</f>
        <v/>
      </c>
      <c r="C75" s="138"/>
      <c r="D75" s="138"/>
      <c r="E75" s="139"/>
      <c r="F75" s="140"/>
      <c r="G75" s="141">
        <f ca="1">IFERROR(NOW()-F75,"-")</f>
        <v>45968.847370254633</v>
      </c>
      <c r="H75" s="140"/>
      <c r="I75" s="138" t="str">
        <f>IFERROR(VLOOKUP(D75,DB!A:F,6,0),"")</f>
        <v/>
      </c>
      <c r="J75" s="138" t="str">
        <f>IFERROR(VLOOKUP(D75,DB!A:G,7,0),"")</f>
        <v/>
      </c>
      <c r="K75" s="142"/>
      <c r="L75" s="138" t="str">
        <f>IFERROR(VLOOKUP(D75,DB!A:I,9,0),"")</f>
        <v/>
      </c>
      <c r="M75" s="138"/>
      <c r="N75" s="138"/>
      <c r="O75" s="138"/>
      <c r="P75" s="138"/>
      <c r="Q75" s="138"/>
      <c r="R75" s="138"/>
      <c r="S75" s="138"/>
      <c r="T75" s="138"/>
      <c r="U75" s="138"/>
      <c r="V75" s="138"/>
      <c r="W75" s="138"/>
      <c r="X75" s="138"/>
      <c r="Y75" s="138"/>
      <c r="Z75" s="138"/>
      <c r="AA75" s="138"/>
      <c r="AB75" s="138"/>
      <c r="AC75" s="138"/>
      <c r="AD75" s="138"/>
      <c r="AE75" s="138"/>
      <c r="AF75" s="138"/>
      <c r="AG75" s="138"/>
      <c r="AH75" s="138"/>
      <c r="AI75" s="138"/>
      <c r="AJ75" s="138"/>
      <c r="AK75" s="138"/>
      <c r="AL75" s="138"/>
      <c r="AM75" s="138"/>
      <c r="AN75" s="138"/>
      <c r="AO75" s="138"/>
      <c r="AP75" s="138"/>
      <c r="AQ75" s="138"/>
      <c r="AR75" s="138"/>
      <c r="AS75" s="138"/>
      <c r="AT75" s="138"/>
      <c r="AU75" s="138"/>
      <c r="AV75" s="138"/>
      <c r="AW75" s="138"/>
      <c r="AX75" s="138"/>
      <c r="AY75" s="138"/>
      <c r="AZ75" s="138"/>
      <c r="BA75" s="138"/>
      <c r="BB75" s="138"/>
      <c r="BC75" s="138"/>
      <c r="BD75" s="138"/>
      <c r="BE75" s="138"/>
      <c r="BF75" s="138"/>
      <c r="BG75" s="138"/>
      <c r="BH75" s="138"/>
      <c r="BI75" s="138"/>
      <c r="BJ75" s="138"/>
      <c r="BK75" s="138"/>
      <c r="BL75" s="138"/>
      <c r="BM75" s="138"/>
      <c r="BN75" s="138"/>
      <c r="BO75" s="138"/>
      <c r="BP75" s="138"/>
      <c r="BQ75" s="138"/>
      <c r="BR75" s="138"/>
      <c r="BS75" s="138"/>
      <c r="BT75" s="138"/>
      <c r="BU75" s="138"/>
      <c r="BV75" s="138"/>
      <c r="BW75" s="138"/>
      <c r="BX75" s="138"/>
      <c r="BY75" s="138"/>
      <c r="BZ75" s="138"/>
      <c r="CA75" s="138"/>
      <c r="CB75" s="138"/>
      <c r="CC75" s="138"/>
      <c r="CD75" s="138"/>
      <c r="CE75" s="138"/>
      <c r="CF75" s="138"/>
      <c r="CG75" s="138"/>
      <c r="CH75" s="138"/>
      <c r="CI75" s="138"/>
      <c r="CJ75" s="143"/>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45968.847370254633</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45968.847370254633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45968.847370254633</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45968.847370254633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45968.847370254633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45968.847370254633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45968.847370254633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45968.847370254633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45968.847370254633</v>
      </c>
      <c r="H10" s="22" t="s">
        <v>39107</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45968.847370254633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45968.847370254633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45968.847370254633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45968.847370254633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45968.847370254633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45968.847370254633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45968.847370254633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45968.847370254633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45968.847370254633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45968.847370254633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45968.847370254633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45968.847370254633</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39108</v>
      </c>
      <c r="D23" s="18"/>
      <c r="E23" s="18"/>
      <c r="F23" s="20"/>
      <c r="G23" s="21">
        <f t="shared" ref="G23:G86" ca="1" si="1">IFERROR(NOW()-F23,"-")</f>
        <v>45968.847370254633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45968.847370254633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45968.847370254633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45968.847370254633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45968.847370254633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45968.847370254633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45968.847370254633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45968.847370254633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45968.847370254633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45968.847370254633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45968.847370254633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45968.847370254633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45968.847370254633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45968.847370254633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45968.847370254633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45968.847370254633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45968.847370254633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45968.847370254633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45968.847370254633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45968.847370254633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45968.847370254633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45968.847370254633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45968.847370254633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45968.847370254633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45968.847370254633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45968.847370254633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45968.847370254633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45968.847370254633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45968.847370254633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45968.847370254633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45968.847370254633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45968.847370254633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45968.847370254633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45968.847370254633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45968.847370254633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45968.847370254633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45968.847370254633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45968.847370254633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45968.847370254633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45968.847370254633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45968.847370254633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45968.847370254633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45968.847370254633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45968.847370254633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45968.847370254633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45968.847370254633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45968.847370254633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45968.847370254633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45968.847370254633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45968.847370254633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45968.847370254633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45968.847370254633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45968.847370254633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45968.847370254633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45968.847370254633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45968.847370254633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45968.847370254633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45968.847370254633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45968.847370254633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45968.847370254633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45968.847370254633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45968.847370254633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45968.847370254633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45968.847370254633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45968.847370254633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45968.847370254633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45968.847370254633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45968.847370254633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45968.847370254633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45968.847370254633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45968.847370254633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45968.847370254633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45968.847370254633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45968.847370254633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45968.847370254633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45968.847370254633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45968.847370254633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45968.847370254633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45968.847370254633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45968.847370254633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45968.847370254633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45968.847370254633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45968.847370254633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45968.847370254633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45968.847370254633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45968.847370254633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45968.847370254633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45968.847370254633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45968.847370254633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45968.847370254633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45968.847370254633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45968.847370254633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45968.847370254633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45968.847370254633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45968.847370254633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45968.847370254633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45968.847370254633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45968.847370254633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45968.847370254633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45968.847370254633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45968.847370254633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45968.847370254633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45968.847370254633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45968.847370254633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45968.847370254633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45968.847370254633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45968.847370254633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45968.847370254633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45968.847370254633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45968.847370254633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45968.847370254633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45968.847370254633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45968.847370254633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45968.847370254633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45968.847370254633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45968.847370254633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45968.847370254633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45968.847370254633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45968.847370254633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45968.847370254633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45968.847370254633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45968.847370254633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45968.847370254633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45968.847370254633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45968.847370254633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45968.847370254633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45968.847370254633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45968.847370254633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45968.847370254633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45968.847370254633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45968.847370254633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45968.847370254633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45968.847370254633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45968.847370254633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45968.847370254633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45968.847370254633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45968.847370254633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45968.847370254633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45968.847370254633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45968.847370254633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45968.847370254633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45968.847370254633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45968.847370254633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45968.847370254633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45968.847370254633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45968.847370254633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45968.847370254633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45968.847370254633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45968.847370254633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45968.847370254633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45968.847370254633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45968.847370254633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45968.847370254633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45968.847370254633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45968.847370254633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45968.847370254633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45968.847370254633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45968.847370254633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45968.847370254633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45968.847370254633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45968.847370254633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45968.847370254633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45968.847370254633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45968.847370254633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45968.847370254633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45968.847370254633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45968.847370254633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45968.847370254633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45968.847370254633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45968.847370254633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45968.847370254633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45968.847370254633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45968.847370254633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45968.847370254633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45968.847370254633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45968.847370254633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45968.847370254633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45968.847370254633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45968.847370254633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45968.847370254633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45968.847370254633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45968.847370254633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45968.847370254633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45968.847370254633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45968.847370254633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45968.847370254633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45968.847370254633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45968.847370254633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45968.847370254633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45968.847370254633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45968.847370254633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45968.847370254633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45968.847370254633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45968.847370254633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45968.847370254633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45968.847370254633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45968.847370254633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45968.847370254633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45968.847370254633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45968.847370254633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45968.847370254633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45968.847370254633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45968.847370254633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45968.847370254633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45968.847370254633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45968.847370254633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45968.847370254633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45968.847370254633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45968.847370254633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45968.847370254633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45968.847370254633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45968.847370254633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45968.847370254633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45968.847370254633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45968.847370254633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45968.847370254633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45968.847370254633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45968.847370254633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45968.847370254633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45968.847370254633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45968.847370254633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45968.847370254633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45968.847370254633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45968.847370254633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45968.847370254633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45968.847370254633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45968.847370254633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45968.847370254633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45968.847370254633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45968.847370254633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45968.847370254633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45968.847370254633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45968.847370254633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45968.847370254633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45968.847370254633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45968.847370254633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45968.847370254633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45968.847370254633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45968.847370254633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45968.847370254633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45968.847370254633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45968.847370254633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45968.847370254633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45968.847370254633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45968.847370254633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45968.847370254633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45968.847370254633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45968.847370254633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45968.847370254633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45968.847370254633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45968.847370254633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45968.847370254633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45968.847370254633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45968.847370254633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45968.847370254633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45968.847370254633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45968.847370254633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45968.847370254633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45968.847370254633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45968.847370254633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45968.847370254633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45968.847370254633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45968.847370254633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45968.847370254633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45968.847370254633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45968.847370254633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45968.847370254633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45968.847370254633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45968.847370254633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45968.847370254633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45968.847370254633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45968.847370254633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45968.847370254633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45968.847370254633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45968.847370254633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45968.847370254633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45968.847370254633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45968.847370254633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45968.847370254633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45968.847370254633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45968.847370254633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45968.847370254633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45968.847370254633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45968.847370254633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45968.847370254633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45968.847370254633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45968.847370254633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45968.847370254633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45968.847370254633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45968.847370254633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45968.847370254633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45968.847370254633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45968.847370254633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45968.847370254633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45968.847370254633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45968.847370254633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45968.847370254633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45968.847370254633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45968.847370254633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45968.847370254633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45968.847370254633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45968.847370254633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45968.847370254633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45968.847370254633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45968.847370254633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45968.847370254633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45968.847370254633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45968.847370254633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45968.847370254633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45968.847370254633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45968.847370254633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45968.847370254633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45968.847370254633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45968.847370254633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45968.847370254633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45968.847370254633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45968.847370254633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45968.847370254633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45968.847370254633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45968.847370254633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45968.847370254633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45968.847370254633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45968.847370254633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45968.847370254633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45968.847370254633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45968.847370254633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45968.847370254633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45968.847370254633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45968.847370254633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45968.847370254633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45968.847370254633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45968.847370254633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45968.847370254633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45968.847370254633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45968.847370254633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45968.847370254633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45968.847370254633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45968.847370254633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45968.847370254633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45968.847370254633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45968.847370254633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45968.847370254633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45968.847370254633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45968.847370254633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45968.847370254633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45968.847370254633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45968.847370254633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45968.847370254633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45968.847370254633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45968.847370254633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45968.847370254633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45968.847370254633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45968.847370254633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45968.847370254633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45968.847370254633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45968.847370254633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45968.847370254633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45968.847370254633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45968.847370254633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45968.847370254633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45968.847370254633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45968.847370254633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45968.847370254633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45968.847370254633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45968.847370254633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45968.847370254633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45968.847370254633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45968.847370254633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45968.847370254633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45968.847370254633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45968.847370254633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45968.847370254633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45968.847370254633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45968.847370254633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45968.847370254633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45968.847370254633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45968.847370254633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45968.847370254633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45968.847370254633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45968.847370254633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45968.847370254633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45968.847370254633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45968.847370254633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45968.847370254633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45968.847370254633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45968.847370254633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45968.847370254633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45968.847370254633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45968.847370254633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45968.847370254633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45968.847370254633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45968.847370254633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45968.847370254633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45968.847370254633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45968.847370254633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45968.847370254633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45968.847370254633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45968.847370254633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45968.847370254633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45968.847370254633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45968.847370254633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45968.847370254633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45968.847370254633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45968.847370254633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45968.847370254633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45968.847370254633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45968.847370254633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45968.847370254633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45968.847370254633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45968.847370254633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45968.847370254633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45968.847370254633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45968.847370254633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45968.847370254633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45968.847370254633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45968.847370254633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45968.847370254633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45968.847370254633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45968.847370254633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45968.847370254633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45968.847370254633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45968.847370254633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45968.847370254633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45968.847370254633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45968.847370254633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45968.847370254633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45968.847370254633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45968.847370254633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45968.847370254633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45968.847370254633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45968.847370254633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45968.847370254633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45968.847370254633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45968.847370254633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45968.847370254633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45968.847370254633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45968.847370254633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45968.847370254633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45968.847370254633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45968.847370254633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45968.847370254633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45968.847370254633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45968.847370254633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45968.847370254633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45968.847370254633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45968.847370254633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45968.847370254633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45968.847370254633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45968.847370254633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45968.847370254633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45968.847370254633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45968.847370254633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45968.847370254633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45968.847370254633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45968.847370254633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45968.847370254633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45968.847370254633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45968.847370254633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45968.847370254633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45968.847370254633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45968.847370254633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45968.847370254633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45968.847370254633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45968.847370254633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45968.847370254633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45968.847370254633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45968.847370254633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45968.847370254633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45968.847370254633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45968.847370254633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45968.847370254633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45968.847370254633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45968.847370254633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45968.847370254633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45968.847370254633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45968.847370254633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45968.847370254633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45968.847370254633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45968.847370254633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45968.847370254633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45968.847370254633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45968.847370254633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45968.847370254633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45968.847370254633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45968.847370254633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45968.847370254633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45968.847370254633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45968.847370254633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45968.847370254633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45968.847370254633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45968.847370254633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45968.847370254633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45968.847370254633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45968.847370254633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45968.847370254633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45968.847370254633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45968.847370254633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45968.847370254633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45968.847370254633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45968.847370254633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45968.847370254633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45968.847370254633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45968.847370254633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45968.847370254633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45968.847370254633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45968.847370254633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45968.847370254633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45968.847370254633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45968.847370254633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45968.847370254633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45968.847370254633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45968.847370254633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45968.847370254633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45968.847370254633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45968.847370254633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45968.847370254633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45968.847370254633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45968.847370254633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45968.847370254633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45968.847370254633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45968.847370254633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45968.847370254633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45968.847370254633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45968.847370254633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45968.847370254633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45968.847370254633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45968.847370254633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45968.847370254633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45968.847370254633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45968.847370254633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45968.847370254633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45968.847370254633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45968.847370254633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45968.847370254633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45968.847370254633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45968.847370254633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45968.847370254633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45968.847370254633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45968.847370254633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45968.847370254633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45968.847370254633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45968.847370254633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45968.847370254633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45968.847370254633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45968.847370254633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45968.847370254633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45968.847370254633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45968.847370254633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45968.847370254633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45968.847370254633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45968.847370254633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45968.847370254633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45968.847370254633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45968.847370254633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45968.847370254633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45968.847370254633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45968.847370254633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45968.847370254633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45968.847370254633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45968.847370254633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45968.847370254633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45968.847370254633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45968.847370254633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45968.847370254633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45968.847370254633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45968.847370254633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45968.847370254633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45968.847370254633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45968.847370254633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45968.847370254633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45968.847370254633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45968.847370254633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45968.847370254633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45968.847370254633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45968.847370254633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45968.847370254633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45968.847370254633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45968.847370254633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45968.847370254633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45968.847370254633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45968.847370254633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45968.847370254633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45968.847370254633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45968.847370254633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45968.847370254633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45968.847370254633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45968.847370254633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45968.847370254633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45968.847370254633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45968.847370254633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45968.847370254633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45968.847370254633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45968.847370254633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45968.847370254633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45968.847370254633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45968.847370254633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45968.847370254633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45968.847370254633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45968.847370254633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45968.847370254633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45968.847370254633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45968.847370254633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45968.847370254633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45968.847370254633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45968.847370254633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45968.847370254633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45968.847370254633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45968.847370254633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45968.847370254633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45968.847370254633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45968.847370254633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45968.847370254633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45968.847370254633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45968.847370254633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45968.847370254633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45968.847370254633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45968.847370254633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45968.847370254633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45968.847370254633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45968.847370254633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45968.847370254633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45968.847370254633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45968.847370254633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45968.847370254633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45968.847370254633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45968.847370254633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45968.847370254633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45968.847370254633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45968.847370254633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45968.847370254633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45968.847370254633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45968.847370254633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45968.847370254633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45968.847370254633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45968.847370254633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45968.847370254633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45968.847370254633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45968.847370254633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45968.847370254633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45968.847370254633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45968.847370254633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45968.847370254633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45968.847370254633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45968.847370254633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45968.847370254633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45968.847370254633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45968.847370254633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45968.847370254633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45968.847370254633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45968.847370254633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45968.847370254633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45968.847370254633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45968.847370254633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45968.847370254633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45968.847370254633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45968.847370254633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45968.847370254633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45968.847370254633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45968.847370254633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45968.847370254633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45968.847370254633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45968.847370254633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45968.847370254633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45968.847370254633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45968.847370254633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45968.847370254633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45968.847370254633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45968.847370254633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45968.847370254633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45968.847370254633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45968.847370254633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45968.847370254633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45968.847370254633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45968.847370254633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45968.847370254633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45968.847370254633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45968.847370254633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45968.847370254633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45968.847370254633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45968.847370254633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45968.847370254633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45968.847370254633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45968.847370254633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45968.847370254633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45968.847370254633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45968.847370254633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45968.847370254633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45968.847370254633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45968.847370254633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45968.847370254633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45968.847370254633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45968.847370254633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45968.847370254633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45968.847370254633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45968.847370254633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45968.847370254633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45968.847370254633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45968.847370254633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45968.847370254633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45968.847370254633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45968.847370254633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45968.847370254633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45968.847370254633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45968.847370254633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45968.847370254633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45968.847370254633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45968.847370254633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45968.847370254633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45968.847370254633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45968.847370254633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45968.847370254633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45968.847370254633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45968.847370254633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45968.847370254633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45968.847370254633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45968.847370254633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45968.847370254633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45968.847370254633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45968.847370254633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45968.847370254633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45968.847370254633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45968.847370254633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45968.847370254633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45968.847370254633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45968.847370254633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45968.847370254633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45968.847370254633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45968.847370254633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45968.847370254633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45968.847370254633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45968.847370254633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45968.847370254633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45968.847370254633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45968.847370254633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45968.847370254633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45968.847370254633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45968.847370254633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45968.847370254633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45968.847370254633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45968.847370254633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45968.847370254633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45968.847370254633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45968.847370254633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45968.847370254633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45968.847370254633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45968.847370254633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45968.847370254633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45968.847370254633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45968.847370254633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45968.847370254633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45968.847370254633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45968.847370254633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45968.847370254633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45968.847370254633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45968.847370254633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45968.847370254633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45968.847370254633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45968.847370254633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45968.847370254633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45968.847370254633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45968.847370254633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45968.847370254633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45968.847370254633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45968.847370254633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45968.847370254633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45968.847370254633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45968.847370254633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45968.847370254633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45968.847370254633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45968.847370254633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45968.847370254633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45968.847370254633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45968.847370254633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45968.847370254633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45968.847370254633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45968.847370254633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45968.847370254633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45968.847370254633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45968.847370254633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45968.847370254633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45968.847370254633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45968.847370254633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45968.847370254633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45968.847370254633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45968.847370254633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45968.847370254633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45968.847370254633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45968.847370254633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45968.847370254633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45968.847370254633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45968.847370254633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45968.847370254633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45968.847370254633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45968.847370254633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45968.847370254633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45968.847370254633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45968.847370254633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45968.847370254633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45968.847370254633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45968.847370254633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45968.847370254633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45968.847370254633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45968.847370254633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45968.847370254633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45968.847370254633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45968.847370254633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45968.847370254633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45968.847370254633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45968.847370254633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45968.847370254633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45968.847370254633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45968.847370254633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45968.847370254633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45968.847370254633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45968.847370254633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45968.847370254633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45968.847370254633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45968.847370254633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45968.847370254633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45968.847370254633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45968.847370254633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45968.847370254633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45968.847370254633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45968.847370254633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45968.847370254633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45968.847370254633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45968.847370254633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45968.847370254633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45968.847370254633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45968.847370254633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45968.847370254633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45968.847370254633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45968.847370254633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45968.847370254633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45968.847370254633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45968.847370254633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45968.847370254633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45968.847370254633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45968.847370254633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45968.847370254633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45968.847370254633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45968.847370254633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45968.847370254633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45968.847370254633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45968.847370254633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45968.847370254633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45968.847370254633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45968.847370254633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45968.847370254633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45968.847370254633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45968.847370254633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45968.847370254633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45968.847370254633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45968.847370254633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45968.847370254633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45968.847370254633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45968.847370254633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45968.847370254633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45968.847370254633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45968.847370254633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45968.847370254633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45968.847370254633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45968.847370254633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45968.847370254633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45968.847370254633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45968.847370254633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45968.847370254633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45968.847370254633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45968.847370254633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45968.847370254633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45968.847370254633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45968.847370254633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45968.847370254633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45968.847370254633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45968.847370254633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45968.847370254633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45968.847370254633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45968.847370254633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45968.847370254633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45968.847370254633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45968.847370254633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45968.847370254633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45968.847370254633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45968.847370254633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45968.847370254633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45968.847370254633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45968.847370254633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45968.847370254633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45968.847370254633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45968.847370254633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45968.847370254633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45968.847370254633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45968.847370254633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45968.847370254633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45968.847370254633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45968.847370254633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45968.847370254633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45968.847370254633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45968.847370254633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45968.847370254633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45968.847370254633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45968.847370254633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45968.847370254633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45968.847370254633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45968.847370254633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45968.847370254633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45968.847370254633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45968.847370254633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45968.847370254633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45968.847370254633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45968.847370254633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45968.847370254633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45968.847370254633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45968.847370254633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45968.847370254633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45968.847370254633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45968.847370254633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45968.847370254633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45968.847370254633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45968.847370254633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45968.847370254633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45968.847370254633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45968.847370254633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45968.847370254633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45968.847370254633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45968.847370254633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45968.847370254633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45968.847370254633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45968.847370254633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45968.847370254633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45968.847370254633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45968.847370254633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45968.847370254633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45968.847370254633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45968.847370254633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45968.847370254633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45968.847370254633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45968.847370254633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45968.847370254633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45968.847370254633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45968.847370254633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45968.847370254633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45968.847370254633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45968.847370254633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45968.847370254633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45968.847370254633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45968.847370254633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45968.847370254633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45968.847370254633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45968.847370254633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45968.847370254633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45968.847370254633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45968.847370254633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45968.847370254633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45968.847370254633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45968.847370254633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45968.847370254633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45968.847370254633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45968.847370254633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45968.847370254633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45968.847370254633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45968.847370254633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45968.847370254633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45968.847370254633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45968.847370254633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45968.847370254633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45968.847370254633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45968.847370254633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45968.847370254633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45968.847370254633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45968.847370254633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45968.847370254633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45968.847370254633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45968.847370254633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45968.847370254633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45968.847370254633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45968.847370254633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45968.847370254633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45968.847370254633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45968.847370254633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45968.847370254633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45968.847370254633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45968.847370254633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45968.847370254633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45968.847370254633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45968.847370254633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45968.847370254633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45968.847370254633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45968.847370254633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45968.847370254633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45968.847370254633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45968.847370254633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45968.847370254633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45968.847370254633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45968.847370254633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45968.847370254633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45968.847370254633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45968.847370254633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45968.847370254633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45968.847370254633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45968.847370254633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45968.847370254633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45968.847370254633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45968.847370254633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45968.847370254633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45968.847370254633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45968.847370254633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45968.847370254633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45968.847370254633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45968.847370254633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45968.847370254633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45968.847370254633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45968.847370254633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45968.847370254633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45968.847370254633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45968.847370254633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45968.847370254633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45968.847370254633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45968.847370254633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45968.847370254633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45968.847370254633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45968.847370254633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45968.847370254633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45968.847370254633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45968.847370254633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45968.847370254633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45968.847370254633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45968.847370254633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45968.847370254633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45968.847370254633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45968.847370254633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45968.847370254633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45968.847370254633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45968.847370254633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45968.847370254633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45968.847370254633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45968.847370254633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45968.847370254633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45968.847370254633</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workbookViewId="0">
      <selection activeCell="I5" sqref="I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265.36665266203636</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111"/>
      <c r="F3" s="112"/>
      <c r="G3" s="113">
        <f ca="1">IFERROR(NOW()-F3,"")</f>
        <v>45968.847370254633</v>
      </c>
      <c r="H3" s="112"/>
      <c r="I3" s="108" t="str">
        <f>IFERROR(VLOOKUP(D3,DB!A:F,6,0),"")</f>
        <v/>
      </c>
      <c r="J3" s="150" t="str">
        <f>IFERROR(VLOOKUP(D3,DB!A:G,7,0),"")</f>
        <v/>
      </c>
      <c r="K3" s="114"/>
      <c r="L3" s="110" t="str">
        <f>IFERROR(VLOOKUP(D3,DB!A:I,9,0),"")</f>
        <v/>
      </c>
    </row>
    <row r="4" spans="1:16" ht="15" customHeight="1">
      <c r="A4" s="108"/>
      <c r="B4" s="108" t="str">
        <f>IFERROR(VLOOKUP(D4,DB!A:K,11,0),"")</f>
        <v/>
      </c>
      <c r="C4" s="109"/>
      <c r="D4" s="92"/>
      <c r="E4" s="111"/>
      <c r="F4" s="112"/>
      <c r="G4" s="113">
        <f ca="1">IFERROR(NOW()-F4,"")</f>
        <v>45968.847370254633</v>
      </c>
      <c r="H4" s="112"/>
      <c r="I4" s="108" t="str">
        <f>IFERROR(VLOOKUP(D4,DB!A:F,6,0),"")</f>
        <v/>
      </c>
      <c r="J4" s="150" t="str">
        <f>IFERROR(VLOOKUP(D4,DB!A:G,7,0),"")</f>
        <v/>
      </c>
      <c r="K4" s="114"/>
      <c r="L4" s="110" t="str">
        <f>IFERROR(VLOOKUP(D4,DB!A:I,9,0),"")</f>
        <v/>
      </c>
    </row>
    <row r="5" spans="1:16" ht="15" customHeight="1">
      <c r="A5" s="108"/>
      <c r="B5" s="108" t="str">
        <f>IFERROR(VLOOKUP(D5,DB!A:K,11,0),"")</f>
        <v/>
      </c>
      <c r="C5" s="109"/>
      <c r="D5" s="92"/>
      <c r="E5" s="111"/>
      <c r="F5" s="112"/>
      <c r="G5" s="113">
        <f ca="1">IFERROR(NOW()-F5,"")</f>
        <v>45968.847370254633</v>
      </c>
      <c r="H5" s="112"/>
      <c r="I5" s="108" t="str">
        <f>IFERROR(VLOOKUP(D5,DB!A:F,6,0),"")</f>
        <v/>
      </c>
      <c r="J5" s="150" t="str">
        <f>IFERROR(VLOOKUP(D5,DB!A:G,7,0),"")</f>
        <v/>
      </c>
      <c r="K5" s="114"/>
      <c r="L5" s="110" t="str">
        <f>IFERROR(VLOOKUP(D5,DB!A:I,9,0),"")</f>
        <v/>
      </c>
    </row>
    <row r="6" spans="1:16" ht="15" customHeight="1">
      <c r="A6" s="108"/>
      <c r="B6" s="108" t="str">
        <f>IFERROR(VLOOKUP(D6,DB!A:K,11,0),"")</f>
        <v/>
      </c>
      <c r="C6" s="109"/>
      <c r="D6" s="110"/>
      <c r="E6" s="111"/>
      <c r="F6" s="112"/>
      <c r="G6" s="113">
        <f ca="1">IFERROR(NOW()-F6,"")</f>
        <v>45968.847370254633</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45968.847370254633</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45968.847370254633</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45968.847370254633</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45968.847370254633</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45968.847370254633</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45968.847370254633</v>
      </c>
      <c r="H12" s="112"/>
      <c r="I12" s="108" t="str">
        <f>IFERROR(VLOOKUP(D12,DB!A:F,6,0),"")</f>
        <v/>
      </c>
      <c r="J12" s="108" t="str">
        <f>IFERROR(VLOOKUP(D12,DB!A:G,7,0),"")</f>
        <v/>
      </c>
      <c r="K12" s="114"/>
      <c r="L12" s="110" t="str">
        <f>IFERROR(VLOOKUP(D12,DB!A:I,9,0),"")</f>
        <v/>
      </c>
    </row>
    <row r="13" spans="1:16" ht="15" customHeight="1">
      <c r="A13" s="150"/>
      <c r="B13" s="150" t="str">
        <f>IFERROR(VLOOKUP(D13,DB!A:K,11,0),"")</f>
        <v/>
      </c>
      <c r="C13" s="94"/>
      <c r="D13" s="92"/>
      <c r="E13" s="95"/>
      <c r="F13" s="96"/>
      <c r="G13" s="151">
        <f ca="1">IFERROR(NOW()-F13,"")</f>
        <v>45968.847370254633</v>
      </c>
      <c r="H13" s="96"/>
      <c r="I13" s="150" t="str">
        <f>IFERROR(VLOOKUP(D13,DB!A:F,6,0),"")</f>
        <v/>
      </c>
      <c r="J13" s="150" t="str">
        <f>IFERROR(VLOOKUP(D13,DB!A:G,7,0),"")</f>
        <v/>
      </c>
      <c r="K13" s="98"/>
      <c r="L13" s="92" t="str">
        <f>IFERROR(VLOOKUP(D13,DB!A:I,9,0),"")</f>
        <v/>
      </c>
    </row>
    <row r="14" spans="1:16" ht="15" customHeight="1">
      <c r="A14" s="150"/>
      <c r="B14" s="150" t="str">
        <f>IFERROR(VLOOKUP(D14,DB!A:K,11,0),"")</f>
        <v/>
      </c>
      <c r="C14" s="94"/>
      <c r="D14" s="92"/>
      <c r="E14" s="95"/>
      <c r="F14" s="96"/>
      <c r="G14" s="151">
        <f ca="1">IFERROR(NOW()-F14,"")</f>
        <v>45968.847370254633</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45968.847370254633</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45968.847370254633</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45968.847370254633</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45968.847370254633</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45968.847370254633</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45968.847370254633</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45968.847370254633</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45968.847370254633</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45968.847370254633</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45968.847370254633</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45968.847370254633</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45968.847370254633</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45968.847370254633</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45968.847370254633</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45968.847370254633</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45968.847370254633</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45968.847370254633</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45968.847370254633</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45968.847370254633</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45968.847370254633</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45968.847370254633</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45968.847370254633</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45968.847370254633</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45968.847370254633</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45968.847370254633</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45968.847370254633</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45968.847370254633</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45968.847370254633</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45968.847370254633</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45968.847370254633</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45968.847370254633</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45968.847370254633</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45968.847370254633</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45968.847370254633</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45968.847370254633</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45968.847370254633</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45968.847370254633</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45968.847370254633</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45968.847370254633</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45968.847370254633</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45968.847370254633</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45968.847370254633</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45968.847370254633</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45968.847370254633</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45968.847370254633</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45968.847370254633</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45968.847370254633</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45968.847370254633</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45968.847370254633</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45968.847370254633</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45968.847370254633</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45968.847370254633</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45968.847370254633</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45968.847370254633</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45968.847370254633</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45968.847370254633</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45968.847370254633</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45968.847370254633</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45968.847370254633</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45968.847370254633</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45968.847370254633</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45968.847370254633</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45968.847370254633</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45968.847370254633</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45968.847370254633</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45968.847370254633</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45968.847370254633</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45968.847370254633</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45968.847370254633</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45968.847370254633</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45968.847370254633</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45968.847370254633</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45968.847370254633</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45968.847370254633</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45968.847370254633</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45968.847370254633</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45968.847370254633</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45968.847370254633</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45968.847370254633</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45968.847370254633</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45968.847370254633</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45968.847370254633</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45968.847370254633</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45968.847370254633</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45968.847370254633</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45968.847370254633</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45968.847370254633</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45968.847370254633</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45968.847370254633</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45968.847370254633</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45968.847370254633</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45968.847370254633</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45968.847370254633</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45968.847370254633</v>
      </c>
      <c r="H108" s="96"/>
      <c r="I108" s="150" t="str">
        <f>IFERROR(VLOOKUP(D108,DB!A:F,6,0),"")</f>
        <v/>
      </c>
      <c r="J108" s="150" t="str">
        <f>IFERROR(VLOOKUP(D108,DB!A:G,7,0),"")</f>
        <v/>
      </c>
      <c r="K108" s="98"/>
      <c r="L108" s="92" t="str">
        <f>IFERROR(VLOOKUP(D108,DB!A:I,9,0),"")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tabSelected="1" workbookViewId="0">
      <selection activeCell="F16" sqref="F1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77.01531006944424</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39102</v>
      </c>
      <c r="F3" s="38">
        <v>45926.188877314817</v>
      </c>
      <c r="G3" s="123">
        <f t="shared" ref="G3" ca="1" si="0">IFERROR(NOW()-F3,"")</f>
        <v>42.658492939815915</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39102</v>
      </c>
      <c r="F4" s="132">
        <v>45948.661111111112</v>
      </c>
      <c r="G4" s="133">
        <f ca="1">IFERROR(NOW()-F4,"")</f>
        <v>20.186259143520147</v>
      </c>
      <c r="H4" s="132">
        <v>45948.661111111112</v>
      </c>
      <c r="I4" s="131" t="str">
        <f>IFERROR(VLOOKUP(D4,DB!A:F,6,0),"")</f>
        <v>SCECO</v>
      </c>
      <c r="J4" s="131" t="str">
        <f>IFERROR(VLOOKUP(D4,DB!A:G,7,0),"")</f>
        <v>Dead</v>
      </c>
      <c r="K4" s="131" t="s">
        <v>39116</v>
      </c>
      <c r="L4" s="131" t="str">
        <f>IFERROR(VLOOKUP(D4,DB!A:I,9,0),"")</f>
        <v>Latis</v>
      </c>
    </row>
    <row r="5" spans="1:13" ht="45.75">
      <c r="A5" s="131"/>
      <c r="B5" s="131" t="str">
        <f>IFERROR(VLOOKUP(D5,DB!A:K,11,0),"")</f>
        <v>R5</v>
      </c>
      <c r="C5" s="131">
        <v>1</v>
      </c>
      <c r="D5" s="131" t="s">
        <v>32330</v>
      </c>
      <c r="E5" s="37" t="s">
        <v>39021</v>
      </c>
      <c r="F5" s="132">
        <v>45967.840555555558</v>
      </c>
      <c r="G5" s="133">
        <f ca="1">IFERROR(NOW()-F5,"")</f>
        <v>1.0068146990743116</v>
      </c>
      <c r="H5" s="132">
        <v>45968.827465277776</v>
      </c>
      <c r="I5" s="131" t="str">
        <f>IFERROR(VLOOKUP(D5,DB!A:F,6,0),"")</f>
        <v>SCECO</v>
      </c>
      <c r="J5" s="131" t="str">
        <f>IFERROR(VLOOKUP(D5,DB!A:G,7,0),"")</f>
        <v>Dead</v>
      </c>
      <c r="K5" s="131" t="s">
        <v>39117</v>
      </c>
      <c r="L5" s="131" t="str">
        <f>IFERROR(VLOOKUP(D5,DB!A:I,9,0),"")</f>
        <v>Latis</v>
      </c>
    </row>
    <row r="6" spans="1:13" ht="15">
      <c r="A6" s="131"/>
      <c r="B6" s="131" t="str">
        <f>IFERROR(VLOOKUP(D6,DB!A:K,11,0),"")</f>
        <v/>
      </c>
      <c r="C6" s="131"/>
      <c r="D6" s="131"/>
      <c r="E6" s="131"/>
      <c r="F6" s="131"/>
      <c r="G6" s="131">
        <f ca="1">IFERROR(NOW()-F6,"")</f>
        <v>45968.847370254633</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45968.847370254633</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45968.847370254633</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45968.847370254633</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45968.847370254633</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45968.847370254633</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45968.847370254633</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45968.847370254633</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45968.847370254633</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45968.847370254633</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45968.847370254633</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45968.847370254633</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45968.847370254633</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45968.847370254633</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45968.847370254633</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45968.847370254633</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45968.847370254633</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45968.847370254633</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45968.847370254633</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45968.847370254633</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45968.847370254633</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45968.847370254633</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45968.847370254633</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45968.847370254633</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45968.847370254633</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45968.847370254633</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45968.847370254633</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45968.847370254633</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45968.847370254633</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45968.847370254633</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45968.847370254633</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45968.847370254633</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45968.847370254633</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45968.847370254633</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45968.847370254633</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45968.847370254633</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45968.847370254633</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45968.847370254633</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45968.847370254633</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45968.847370254633</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45968.847370254633</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45968.847370254633</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45968.847370254633</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45968.847370254633</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45968.847370254633</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45968.847370254633</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45968.847370254633</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45968.847370254633</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45968.847370254633</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45968.847370254633</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45968.847370254633</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45968.847370254633</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45968.847370254633</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45968.847370254633</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45968.847370254633</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45968.847370254633</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45968.847370254633</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45968.847370254633</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45968.847370254633</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45968.847370254633</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45968.847370254633</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45968.847370254633</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45968.847370254633</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45968.847370254633</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45968.847370254633</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45968.847370254633</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45968.847370254633</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45968.847370254633</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45968.847370254633</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45968.847370254633</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45968.847370254633</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45968.847370254633</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45968.847370254633</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45968.847370254633</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45968.847370254633</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45968.847370254633</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45968.847370254633</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45968.847370254633</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45968.847370254633</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45968.847370254633</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45968.847370254633</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45968.847370254633</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45968.847370254633</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45968.847370254633</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45968.847370254633</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45968.847370254633</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45968.847370254633</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45968.847370254633</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45968.847370254633</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45968.847370254633</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45968.847370254633</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45968.847370254633</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45968.847370254633</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45968.847370254633</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45968.847370254633</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45968.847370254633</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45968.847370254633</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45968.847370254633</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45968.847370254633</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45968.847370254633</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45968.847370254633</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45968.847370254633</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45968.847370254633</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45968.847370254633</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45968.847370254633</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45968.847370254633</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45968.847370254633</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45968.847370254633</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45968.847370254633</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45968.847370254633</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45968.847370254633</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45968.847370254633</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45968.847370254633</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45968.847370254633</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45968.847370254633</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45968.847370254633</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45968.847370254633</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45968.847370254633</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45968.847370254633</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45968.847370254633</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45968.847370254633</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45968.847370254633</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45968.847370254633</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45968.847370254633</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45968.847370254633</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45968.847370254633</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45968.847370254633</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45968.847370254633</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45968.847370254633</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45968.847370254633</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45968.847370254633</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45968.847370254633</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45968.847370254633</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45968.847370254633</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45968.847370254633</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45968.847370254633</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45968.847370254633</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45968.847370254633</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45968.847370254633</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45968.847370254633</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45968.847370254633</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45968.847370254633</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45968.847370254633</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45968.847370254633</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45968.847370254633</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45968.847370254633</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45968.847370254633</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45968.847370254633</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45968.847370254633</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45968.847370254633</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45968.847370254633</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45968.847370254633</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45968.847370254633</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45968.847370254633</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45968.847370254633</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45968.847370254633</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45968.847370254633</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45968.847370254633</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45968.847370254633</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45968.847370254633</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45968.847370254633</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45968.847370254633</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45968.847370254633</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45968.847370254633</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45968.847370254633</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45968.847370254633</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45968.847370254633</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45968.847370254633</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45968.847370254633</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45968.847370254633</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45968.847370254633</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45968.847370254633</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45968.847370254633</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45968.847370254633</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45968.847370254633</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45968.847370254633</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45968.847370254633</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45968.847370254633</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45968.847370254633</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45968.847370254633</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45968.847370254633</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45968.847370254633</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45968.847370254633</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45968.847370254633</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45968.847370254633</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45968.847370254633</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45968.847370254633</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45968.847370254633</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45968.847370254633</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45968.847370254633</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45968.847370254633</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45968.847370254633</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45968.847370254633</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45968.847370254633</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45968.847370254633</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45968.847370254633</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45968.847370254633</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45968.847370254633</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45968.847370254633</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45968.847370254633</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45968.847370254633</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45968.847370254633</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45968.847370254633</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45968.847370254633</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45968.847370254633</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45968.847370254633</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45968.847370254633</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45968.847370254633</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45968.847370254633</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45968.847370254633</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45968.847370254633</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45968.847370254633</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45968.847370254633</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45968.847370254633</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45968.847370254633</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45968.847370254633</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45968.847370254633</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45968.847370254633</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45968.847370254633</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45968.847370254633</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45968.847370254633</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45968.847370254633</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45968.847370254633</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45968.847370254633</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45968.847370254633</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45968.847370254633</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45968.847370254633</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45968.847370254633</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45968.847370254633</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45968.847370254633</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45968.847370254633</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45968.847370254633</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45968.847370254633</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45968.847370254633</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45968.847370254633</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45968.847370254633</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45968.847370254633</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45968.847370254633</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45968.847370254633</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45968.847370254633</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45968.847370254633</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45968.847370254633</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45968.847370254633</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45968.847370254633</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45968.847370254633</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45968.847370254633</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45968.847370254633</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45968.847370254633</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45968.847370254633</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45968.847370254633</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45968.847370254633</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45968.847370254633</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45968.847370254633</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45968.847370254633</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45968.847370254633</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45968.847370254633</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45968.847370254633</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45968.847370254633</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45968.847370254633</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45968.847370254633</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45968.847370254633</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45968.847370254633</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45968.847370254633</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45968.847370254633</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45968.847370254633</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45968.847370254633</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45968.847370254633</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45968.847370254633</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45968.847370254633</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45968.847370254633</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45968.847370254633</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45968.847370254633</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45968.847370254633</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45968.847370254633</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45968.847370254633</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45968.847370254633</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45968.847370254633</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45968.847370254633</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45968.847370254633</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45968.847370254633</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45968.847370254633</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45968.847370254633</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45968.847370254633</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45968.847370254633</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45968.847370254633</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45968.847370254633</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45968.847370254633</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45968.847370254633</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45968.847370254633</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45968.847370254633</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45968.847370254633</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45968.847370254633</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45968.847370254633</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45968.847370254633</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45968.847370254633</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45968.847370254633</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45968.847370254633</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45968.847370254633</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45968.847370254633</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45968.847370254633</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2025-11-07T17:21:51Z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